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8_16_21" sheetId="11" r:id="rId1"/>
    <sheet name="7_21_21" sheetId="10" r:id="rId2"/>
    <sheet name="6_1_21" sheetId="9" r:id="rId3"/>
    <sheet name="5_1_21" sheetId="8" r:id="rId4"/>
    <sheet name="4_1_21" sheetId="6" r:id="rId5"/>
    <sheet name="3_3_2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1" l="1"/>
  <c r="G18" i="11"/>
  <c r="I19" i="11"/>
  <c r="J19" i="11"/>
  <c r="J18" i="11"/>
  <c r="I18" i="11"/>
  <c r="G20" i="11"/>
  <c r="J27" i="11"/>
  <c r="I27" i="11"/>
  <c r="G27" i="11"/>
  <c r="G28" i="11"/>
  <c r="J26" i="11"/>
  <c r="I26" i="11"/>
  <c r="G26" i="11"/>
  <c r="G26" i="10"/>
  <c r="G16" i="10"/>
  <c r="J16" i="10"/>
  <c r="I16" i="10"/>
  <c r="J25" i="10"/>
  <c r="I25" i="10"/>
  <c r="G25" i="10"/>
  <c r="J24" i="10"/>
  <c r="I24" i="10"/>
  <c r="G24" i="10"/>
  <c r="G18" i="10"/>
  <c r="J17" i="10"/>
  <c r="I17" i="10"/>
  <c r="G17" i="10"/>
  <c r="J23" i="9"/>
  <c r="J15" i="9"/>
  <c r="I15" i="9"/>
  <c r="G15" i="9"/>
  <c r="I23" i="9"/>
  <c r="G23" i="9"/>
  <c r="G25" i="9"/>
  <c r="J16" i="9"/>
  <c r="I16" i="9"/>
  <c r="G16" i="9"/>
  <c r="G17" i="9"/>
  <c r="J12" i="8"/>
  <c r="I12" i="8"/>
  <c r="G14" i="8"/>
  <c r="G12" i="8"/>
  <c r="G24" i="8"/>
  <c r="J22" i="8"/>
  <c r="I22" i="8"/>
  <c r="G22" i="8"/>
  <c r="J13" i="8"/>
  <c r="I13" i="8"/>
  <c r="G13" i="8"/>
  <c r="J13" i="6"/>
  <c r="J12" i="6"/>
  <c r="I13" i="6"/>
  <c r="I12" i="6"/>
  <c r="G14" i="6"/>
  <c r="G13" i="6"/>
  <c r="J11" i="5"/>
  <c r="J20" i="6"/>
  <c r="I20" i="6"/>
  <c r="G20" i="6"/>
  <c r="G12" i="6"/>
  <c r="I11" i="5"/>
  <c r="I12" i="5"/>
  <c r="G11" i="5"/>
  <c r="G12" i="5"/>
  <c r="G22" i="6"/>
  <c r="G13" i="5"/>
</calcChain>
</file>

<file path=xl/sharedStrings.xml><?xml version="1.0" encoding="utf-8"?>
<sst xmlns="http://schemas.openxmlformats.org/spreadsheetml/2006/main" count="512" uniqueCount="68">
  <si>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</si>
  <si>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</si>
  <si>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</si>
  <si>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</si>
  <si>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</si>
  <si>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</si>
  <si>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</si>
  <si>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</si>
  <si>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</si>
  <si>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</si>
  <si>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</si>
  <si>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</si>
  <si>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</si>
  <si>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</si>
  <si>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</si>
  <si>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</si>
  <si>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</si>
  <si>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</si>
  <si>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</si>
  <si>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</si>
  <si>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</si>
  <si>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</si>
  <si>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</si>
  <si>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</si>
  <si>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</si>
  <si>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</si>
  <si>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</si>
  <si>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</si>
  <si>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</si>
  <si>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</si>
  <si>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</si>
  <si>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</si>
  <si>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</si>
  <si>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</si>
  <si>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</si>
  <si>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</si>
  <si>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</si>
  <si>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</si>
  <si>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</si>
  <si>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</si>
  <si>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</si>
  <si>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</si>
  <si>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</si>
  <si>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</si>
  <si>
    <t>ADR</t>
  </si>
  <si>
    <t>Hebron Village</t>
  </si>
  <si>
    <t>Houston</t>
  </si>
  <si>
    <t>Harris</t>
  </si>
  <si>
    <t>The Reserves at Holdsworth</t>
  </si>
  <si>
    <t>Kerrville</t>
  </si>
  <si>
    <t>Kerr</t>
  </si>
  <si>
    <t>2021-1 Multifamily Direct Loan Program - Application Log - May 1, 2021</t>
  </si>
  <si>
    <t>Boulevard 61</t>
  </si>
  <si>
    <t>2021-1 Multifamily Direct Loan Program - Application Log - June 4, 2021</t>
  </si>
  <si>
    <t>Awarded 5/13/21 Board meeting</t>
  </si>
  <si>
    <t>Southton Apartments</t>
  </si>
  <si>
    <t>San Antonio</t>
  </si>
  <si>
    <t>Bexar</t>
  </si>
  <si>
    <t>N</t>
  </si>
  <si>
    <t>Not recommended for a 9% award</t>
  </si>
  <si>
    <t>Direct Loan Application Terminated</t>
  </si>
  <si>
    <t>Pending Board Approval</t>
  </si>
  <si>
    <t>Application Under Review</t>
  </si>
  <si>
    <t>2021-1 Multifamily Direct Loan Program - Application Log - July 21, 2021</t>
  </si>
  <si>
    <t>Awarded 7/22/21 Board meeting</t>
  </si>
  <si>
    <t>Parker Apartments</t>
  </si>
  <si>
    <t>2021-1 Multifamily Direct Loan Program - Application Log - August 16, 2021</t>
  </si>
  <si>
    <t>Resubmitted Application Under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</si>
</sst>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181">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0" fillId="0" borderId="0"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2" borderId="22" xfId="0" applyFont="1" applyFill="1" applyBorder="1" applyAlignment="1">
      <alignment horizontal="center"/>
    </xf>
    <xf numFmtId="0" fontId="8" fillId="2" borderId="23" xfId="0" applyFont="1" applyFill="1" applyBorder="1" applyAlignment="1">
      <alignment horizontal="center"/>
    </xf>
    <xf numFmtId="42" fontId="8" fillId="2" borderId="22" xfId="1" applyNumberFormat="1" applyFont="1" applyFill="1" applyBorder="1" applyAlignment="1">
      <alignment horizontal="center"/>
    </xf>
    <xf numFmtId="0" fontId="8" fillId="2" borderId="22" xfId="1" applyNumberFormat="1" applyFont="1" applyFill="1" applyBorder="1" applyAlignment="1">
      <alignment horizontal="center"/>
    </xf>
    <xf numFmtId="9" fontId="8" fillId="2" borderId="22" xfId="0" applyNumberFormat="1" applyFont="1" applyFill="1" applyBorder="1" applyAlignment="1">
      <alignment horizontal="center"/>
    </xf>
    <xf numFmtId="14" fontId="8" fillId="2" borderId="22" xfId="0" applyNumberFormat="1" applyFont="1" applyFill="1" applyBorder="1" applyAlignment="1">
      <alignment horizontal="center"/>
    </xf>
    <xf numFmtId="0" fontId="8" fillId="2" borderId="17" xfId="0" applyFont="1" applyFill="1" applyBorder="1" applyAlignment="1">
      <alignment horizontal="center"/>
    </xf>
    <xf numFmtId="0" fontId="14" fillId="0" borderId="1" xfId="0" applyFont="1" applyBorder="1"/>
    <xf numFmtId="0" fontId="14" fillId="0" borderId="4" xfId="0" applyFont="1" applyBorder="1"/>
    <xf numFmtId="9" fontId="8" fillId="2" borderId="20" xfId="0" applyNumberFormat="1" applyFont="1" applyFill="1" applyBorder="1" applyAlignment="1">
      <alignment horizontal="center"/>
    </xf>
    <xf numFmtId="14" fontId="8" fillId="2" borderId="20" xfId="0" applyNumberFormat="1" applyFont="1" applyFill="1" applyBorder="1" applyAlignment="1">
      <alignment horizontal="center"/>
    </xf>
    <xf numFmtId="0" fontId="8" fillId="2" borderId="26" xfId="0" applyFont="1" applyFill="1" applyBorder="1" applyAlignment="1">
      <alignment horizontal="center"/>
    </xf>
    <xf numFmtId="42" fontId="8" fillId="2" borderId="26" xfId="1" applyNumberFormat="1" applyFont="1" applyFill="1" applyBorder="1" applyAlignment="1">
      <alignment horizontal="center"/>
    </xf>
    <xf numFmtId="0" fontId="8" fillId="2" borderId="26" xfId="1" applyNumberFormat="1" applyFont="1" applyFill="1" applyBorder="1" applyAlignment="1">
      <alignment horizontal="center"/>
    </xf>
    <xf numFmtId="9" fontId="8" fillId="2" borderId="26" xfId="0" applyNumberFormat="1" applyFont="1" applyFill="1" applyBorder="1" applyAlignment="1">
      <alignment horizontal="center"/>
    </xf>
    <xf numFmtId="14" fontId="8" fillId="2" borderId="26" xfId="0" applyNumberFormat="1"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28" xfId="0" applyFont="1" applyFill="1" applyBorder="1" applyAlignment="1">
      <alignment horizontal="center"/>
    </xf>
    <xf numFmtId="0" fontId="8" fillId="0" borderId="12" xfId="0" applyFont="1" applyFill="1" applyBorder="1" applyAlignment="1">
      <alignment horizontal="center"/>
    </xf>
    <xf numFmtId="0" fontId="8" fillId="0" borderId="23" xfId="0" applyFont="1" applyFill="1" applyBorder="1" applyAlignment="1">
      <alignment horizontal="center"/>
    </xf>
    <xf numFmtId="165" fontId="3" fillId="0" borderId="22" xfId="1" applyNumberFormat="1" applyFont="1" applyFill="1" applyBorder="1" applyAlignment="1">
      <alignment vertical="top" wrapText="1"/>
    </xf>
    <xf numFmtId="0" fontId="3" fillId="0" borderId="22" xfId="0" applyFont="1" applyFill="1" applyBorder="1" applyAlignment="1">
      <alignment horizontal="center" vertical="top" wrapText="1"/>
    </xf>
    <xf numFmtId="3" fontId="3" fillId="0" borderId="22" xfId="0" applyNumberFormat="1" applyFont="1" applyFill="1" applyBorder="1" applyAlignment="1">
      <alignment horizontal="center" vertical="top" wrapText="1"/>
    </xf>
    <xf numFmtId="0" fontId="3" fillId="0" borderId="25" xfId="0" applyFont="1" applyFill="1" applyBorder="1" applyAlignment="1">
      <alignment horizontal="center" vertical="top" wrapText="1"/>
    </xf>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0" fillId="0" borderId="4" xfId="0" applyFont="1" applyFill="1" applyBorder="1" applyAlignment="1"/>
    <xf numFmtId="0" fontId="0" fillId="0" borderId="3"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17" xfId="0" applyFont="1" applyFill="1" applyBorder="1" applyAlignment="1"/>
    <xf numFmtId="0" fontId="3" fillId="0" borderId="24" xfId="0" applyFont="1" applyFill="1" applyBorder="1" applyAlignment="1">
      <alignment horizontal="center" vertical="top" wrapText="1"/>
    </xf>
    <xf numFmtId="0" fontId="8" fillId="0" borderId="25" xfId="0" applyFont="1" applyFill="1" applyBorder="1" applyAlignment="1">
      <alignment horizontal="center"/>
    </xf>
    <xf numFmtId="0" fontId="8" fillId="0" borderId="23" xfId="0" applyFont="1" applyFill="1" applyBorder="1" applyAlignment="1">
      <alignment horizontal="center"/>
    </xf>
    <xf numFmtId="0" fontId="10" fillId="0" borderId="25" xfId="0" applyFont="1" applyFill="1" applyBorder="1" applyAlignment="1"/>
    <xf numFmtId="0" fontId="10" fillId="0" borderId="0" xfId="0" applyFont="1" applyFill="1" applyBorder="1" applyAlignment="1"/>
    <xf numFmtId="0" fontId="10" fillId="0" borderId="23" xfId="0" applyFont="1" applyFill="1" applyBorder="1" applyAlignment="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8" fillId="2" borderId="0" xfId="0" applyFont="1" applyFill="1" applyBorder="1" applyAlignment="1">
      <alignment horizontal="left"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10" fillId="0" borderId="10" xfId="0" applyFont="1" applyFill="1" applyBorder="1" applyAlignment="1"/>
    <xf numFmtId="0" fontId="10" fillId="0" borderId="12" xfId="0" applyFont="1" applyFill="1" applyBorder="1" applyAlignment="1"/>
    <xf numFmtId="0" fontId="8" fillId="2" borderId="6" xfId="0" applyFont="1" applyFill="1" applyBorder="1" applyAlignment="1">
      <alignment horizontal="center" wrapText="1"/>
    </xf>
    <xf numFmtId="0" fontId="0" fillId="0" borderId="27" xfId="0" applyBorder="1" applyAlignment="1"/>
    <xf numFmtId="0" fontId="0" fillId="0" borderId="28" xfId="0" applyBorder="1" applyAlignment="1"/>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3" fillId="0" borderId="5" xfId="0" applyFont="1" applyFill="1" applyBorder="1" applyAlignment="1"/>
    <xf numFmtId="0" fontId="8" fillId="2" borderId="7" xfId="0" applyFont="1" applyFill="1" applyBorder="1" applyAlignment="1">
      <alignment horizontal="center" wrapText="1"/>
    </xf>
    <xf numFmtId="0" fontId="0" fillId="0" borderId="8" xfId="0" applyBorder="1" applyAlignment="1"/>
    <xf numFmtId="0" fontId="0" fillId="0" borderId="9" xfId="0" applyBorder="1" applyAlignment="1"/>
    <xf numFmtId="0" fontId="10" fillId="0" borderId="19" xfId="0" applyFont="1" applyFill="1" applyBorder="1" applyAlignment="1"/>
    <xf numFmtId="0" fontId="8" fillId="0" borderId="2" xfId="0" applyFont="1" applyFill="1" applyBorder="1" applyAlignment="1">
      <alignment horizontal="center" wrapText="1"/>
    </xf>
    <xf numFmtId="0" fontId="8" fillId="0" borderId="2" xfId="0" applyFont="1" applyFill="1" applyBorder="1" applyAlignment="1"/>
    <xf numFmtId="0" fontId="8" fillId="2" borderId="24" xfId="0" applyFont="1" applyFill="1" applyBorder="1" applyAlignment="1">
      <alignment horizontal="center" wrapText="1"/>
    </xf>
    <xf numFmtId="0" fontId="0" fillId="0" borderId="25"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8"/>
      <c r="B1" s="158"/>
      <c r="C1" s="158"/>
      <c r="D1" s="158"/>
      <c r="E1" s="158"/>
      <c r="F1" s="158"/>
      <c r="G1" s="158"/>
      <c r="H1" s="158"/>
      <c r="I1" s="158"/>
      <c r="J1" s="158"/>
      <c r="K1" s="158"/>
      <c r="L1" s="158"/>
      <c r="M1" s="158"/>
      <c r="N1" s="158"/>
      <c r="O1" s="158"/>
      <c r="P1" s="158"/>
      <c r="Q1" s="158"/>
    </row>
    <row r="2" spans="1:18" ht="18" customHeight="1" x14ac:dyDescent="0.25">
      <c r="A2" s="159" t="s">
        <v>66</v>
      </c>
      <c r="B2" s="159"/>
      <c r="C2" s="159"/>
      <c r="D2" s="159"/>
      <c r="E2" s="159"/>
      <c r="F2" s="159"/>
      <c r="G2" s="159"/>
      <c r="H2" s="159"/>
      <c r="I2" s="159"/>
      <c r="J2" s="159"/>
      <c r="K2" s="159"/>
      <c r="L2" s="159"/>
      <c r="M2" s="160"/>
      <c r="N2" s="160"/>
      <c r="O2" s="160"/>
      <c r="P2" s="160"/>
      <c r="Q2" s="160"/>
    </row>
    <row r="3" spans="1:18" ht="13.5" customHeight="1" x14ac:dyDescent="0.25">
      <c r="A3" s="159" t="s">
        <v>31</v>
      </c>
      <c r="B3" s="159"/>
      <c r="C3" s="159"/>
      <c r="D3" s="159"/>
      <c r="E3" s="159"/>
      <c r="F3" s="159"/>
      <c r="G3" s="159"/>
      <c r="H3" s="159"/>
      <c r="I3" s="159"/>
      <c r="J3" s="159"/>
      <c r="K3" s="159"/>
      <c r="L3" s="159"/>
      <c r="M3" s="161"/>
      <c r="N3" s="161"/>
      <c r="O3" s="161"/>
      <c r="P3" s="161"/>
      <c r="Q3" s="161"/>
    </row>
    <row r="4" spans="1:18" ht="60" customHeight="1" x14ac:dyDescent="0.25">
      <c r="A4" s="162" t="s">
        <v>0</v>
      </c>
      <c r="B4" s="162"/>
      <c r="C4" s="162"/>
      <c r="D4" s="162"/>
      <c r="E4" s="162"/>
      <c r="F4" s="162"/>
      <c r="G4" s="162"/>
      <c r="H4" s="162"/>
      <c r="I4" s="162"/>
      <c r="J4" s="162"/>
      <c r="K4" s="162"/>
      <c r="L4" s="162"/>
      <c r="M4" s="162"/>
      <c r="N4" s="158"/>
      <c r="O4" s="158"/>
      <c r="P4" s="158"/>
      <c r="Q4" s="158"/>
    </row>
    <row r="5" spans="1:18" ht="18.75" customHeight="1" x14ac:dyDescent="0.25">
      <c r="A5" s="163" t="s">
        <v>30</v>
      </c>
      <c r="B5" s="164"/>
      <c r="C5" s="164"/>
      <c r="D5" s="164"/>
      <c r="E5" s="165"/>
      <c r="F5" s="165"/>
      <c r="G5" s="165"/>
      <c r="H5" s="165"/>
      <c r="I5" s="165"/>
      <c r="J5" s="165"/>
      <c r="K5" s="165"/>
      <c r="L5" s="165"/>
      <c r="M5" s="165"/>
      <c r="N5" s="165"/>
      <c r="O5" s="165"/>
      <c r="P5" s="165"/>
      <c r="Q5" s="165"/>
    </row>
    <row r="6" spans="1:18" s="1" customFormat="1" ht="14.25" customHeight="1" x14ac:dyDescent="0.25">
      <c r="A6" s="19"/>
      <c r="B6" s="20"/>
      <c r="C6" s="20"/>
      <c r="D6" s="20"/>
      <c r="E6" s="21"/>
      <c r="F6" s="21"/>
      <c r="G6" s="21"/>
      <c r="H6" s="21"/>
      <c r="I6" s="21"/>
      <c r="J6" s="21"/>
      <c r="K6" s="21"/>
      <c r="L6" s="21"/>
      <c r="M6" s="166"/>
      <c r="N6" s="166"/>
      <c r="O6" s="166"/>
      <c r="P6" s="166"/>
      <c r="Q6" s="18"/>
    </row>
    <row r="7" spans="1:18" s="1" customFormat="1" ht="15.75" x14ac:dyDescent="0.25">
      <c r="A7" s="167" t="s">
        <v>37</v>
      </c>
      <c r="B7" s="167"/>
      <c r="C7" s="168"/>
      <c r="D7" s="26"/>
      <c r="E7" s="26"/>
      <c r="F7" s="26"/>
      <c r="G7" s="27"/>
      <c r="H7" s="169"/>
      <c r="I7" s="170"/>
      <c r="J7" s="170"/>
      <c r="K7" s="117"/>
      <c r="L7" s="29"/>
      <c r="M7" s="130" t="s">
        <v>1</v>
      </c>
      <c r="N7" s="129"/>
      <c r="O7" s="131"/>
      <c r="P7" s="132">
        <v>9465974</v>
      </c>
      <c r="Q7" s="17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44" t="s">
        <v>13</v>
      </c>
      <c r="N8" s="145"/>
      <c r="O8" s="145"/>
      <c r="P8" s="145"/>
      <c r="Q8" s="146"/>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47" t="s">
        <v>32</v>
      </c>
      <c r="N9" s="148"/>
      <c r="O9" s="148"/>
      <c r="P9" s="148"/>
      <c r="Q9" s="149"/>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55" t="s">
        <v>64</v>
      </c>
      <c r="N10" s="156"/>
      <c r="O10" s="156"/>
      <c r="P10" s="156"/>
      <c r="Q10" s="157"/>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47" t="s">
        <v>59</v>
      </c>
      <c r="N11" s="148"/>
      <c r="O11" s="148"/>
      <c r="P11" s="148"/>
      <c r="Q11" s="149"/>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47" t="s">
        <v>59</v>
      </c>
      <c r="N12" s="148"/>
      <c r="O12" s="148"/>
      <c r="P12" s="148"/>
      <c r="Q12" s="149"/>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47" t="s">
        <v>59</v>
      </c>
      <c r="N13" s="148"/>
      <c r="O13" s="148"/>
      <c r="P13" s="148"/>
      <c r="Q13" s="149"/>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47" t="s">
        <v>59</v>
      </c>
      <c r="N14" s="148"/>
      <c r="O14" s="148"/>
      <c r="P14" s="148"/>
      <c r="Q14" s="149"/>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55" t="s">
        <v>60</v>
      </c>
      <c r="N15" s="156"/>
      <c r="O15" s="156"/>
      <c r="P15" s="156"/>
      <c r="Q15" s="157"/>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55" t="s">
        <v>62</v>
      </c>
      <c r="N16" s="156"/>
      <c r="O16" s="156"/>
      <c r="P16" s="156"/>
      <c r="Q16" s="157"/>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55" t="s">
        <v>67</v>
      </c>
      <c r="N17" s="156"/>
      <c r="O17" s="156"/>
      <c r="P17" s="156"/>
      <c r="Q17" s="157"/>
      <c r="R17" s="64"/>
    </row>
    <row r="18" spans="1:18" s="1" customFormat="1" ht="16.5" thickBot="1" x14ac:dyDescent="0.3">
      <c r="A18" s="140" t="s">
        <v>22</v>
      </c>
      <c r="B18" s="141"/>
      <c r="C18" s="141"/>
      <c r="D18" s="141"/>
      <c r="E18" s="142"/>
      <c r="F18" s="120"/>
      <c r="G18" s="6">
        <f>SUM(G9:G17)</f>
        <v>9465974</v>
      </c>
      <c r="H18" s="4" t="s">
        <v>9</v>
      </c>
      <c r="I18" s="23">
        <f>SUM(I9:I17)</f>
        <v>1269</v>
      </c>
      <c r="J18" s="24">
        <f>SUM(J9:J17)</f>
        <v>173</v>
      </c>
      <c r="K18" s="31"/>
      <c r="L18" s="153"/>
      <c r="M18" s="153"/>
      <c r="N18" s="153"/>
      <c r="O18" s="153"/>
      <c r="P18" s="153"/>
      <c r="Q18" s="154"/>
    </row>
    <row r="19" spans="1:18" s="17" customFormat="1" ht="19.5" customHeight="1" thickBot="1" x14ac:dyDescent="0.3">
      <c r="A19" s="134" t="s">
        <v>23</v>
      </c>
      <c r="B19" s="135"/>
      <c r="C19" s="135"/>
      <c r="D19" s="135"/>
      <c r="E19" s="136"/>
      <c r="F19" s="121"/>
      <c r="G19" s="122">
        <f>G9+G10</f>
        <v>4440000</v>
      </c>
      <c r="H19" s="123" t="s">
        <v>9</v>
      </c>
      <c r="I19" s="124">
        <f>I9+I10</f>
        <v>271</v>
      </c>
      <c r="J19" s="123">
        <f>J9+J10</f>
        <v>28</v>
      </c>
      <c r="K19" s="125"/>
      <c r="L19" s="137"/>
      <c r="M19" s="137"/>
      <c r="N19" s="137"/>
      <c r="O19" s="137"/>
      <c r="P19" s="138"/>
      <c r="Q19" s="139"/>
    </row>
    <row r="20" spans="1:18" s="17" customFormat="1" ht="19.5" customHeight="1" thickBot="1" x14ac:dyDescent="0.3">
      <c r="A20" s="140" t="s">
        <v>24</v>
      </c>
      <c r="B20" s="141"/>
      <c r="C20" s="141"/>
      <c r="D20" s="141"/>
      <c r="E20" s="142"/>
      <c r="F20" s="114"/>
      <c r="G20" s="6">
        <f>P7-G19</f>
        <v>5025974</v>
      </c>
      <c r="H20" s="113"/>
      <c r="I20" s="34"/>
      <c r="J20" s="34"/>
      <c r="K20" s="34"/>
      <c r="L20" s="115"/>
      <c r="M20" s="115"/>
      <c r="N20" s="115"/>
      <c r="O20" s="115"/>
      <c r="P20" s="115"/>
      <c r="Q20" s="66"/>
    </row>
    <row r="21" spans="1:18" s="17" customFormat="1" ht="15" customHeight="1" x14ac:dyDescent="0.25">
      <c r="A21" s="57"/>
      <c r="B21" s="58"/>
      <c r="C21" s="58"/>
      <c r="D21" s="58"/>
      <c r="E21" s="58"/>
      <c r="F21" s="58"/>
      <c r="G21" s="59"/>
      <c r="H21" s="57"/>
      <c r="I21" s="60"/>
      <c r="J21" s="60"/>
      <c r="K21" s="60"/>
      <c r="L21" s="61"/>
      <c r="M21" s="61"/>
      <c r="N21" s="61"/>
      <c r="O21" s="61"/>
      <c r="P21" s="61"/>
      <c r="Q21" s="65"/>
    </row>
    <row r="22" spans="1:18" s="98" customFormat="1" ht="15" customHeight="1" x14ac:dyDescent="0.25">
      <c r="A22" s="126" t="s">
        <v>20</v>
      </c>
      <c r="B22" s="126"/>
      <c r="C22" s="127"/>
      <c r="D22" s="62"/>
      <c r="E22" s="62"/>
      <c r="F22" s="62"/>
      <c r="G22" s="63"/>
      <c r="H22" s="128"/>
      <c r="I22" s="129"/>
      <c r="J22" s="129"/>
      <c r="K22" s="118"/>
      <c r="L22" s="29"/>
      <c r="M22" s="130" t="s">
        <v>1</v>
      </c>
      <c r="N22" s="129"/>
      <c r="O22" s="131"/>
      <c r="P22" s="132">
        <v>31740258</v>
      </c>
      <c r="Q22" s="133"/>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44" t="s">
        <v>13</v>
      </c>
      <c r="N23" s="145"/>
      <c r="O23" s="145"/>
      <c r="P23" s="145"/>
      <c r="Q23" s="146"/>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47" t="s">
        <v>54</v>
      </c>
      <c r="N24" s="148"/>
      <c r="O24" s="148"/>
      <c r="P24" s="148"/>
      <c r="Q24" s="149"/>
    </row>
    <row r="25" spans="1:18" s="17" customFormat="1" ht="15" customHeight="1" thickBot="1" x14ac:dyDescent="0.3">
      <c r="A25" s="74">
        <v>21114</v>
      </c>
      <c r="B25" s="52" t="s">
        <v>48</v>
      </c>
      <c r="C25" s="74" t="s">
        <v>49</v>
      </c>
      <c r="D25" s="74" t="s">
        <v>50</v>
      </c>
      <c r="E25" s="52">
        <v>9</v>
      </c>
      <c r="F25" s="74" t="s">
        <v>16</v>
      </c>
      <c r="G25" s="76">
        <v>1000000</v>
      </c>
      <c r="H25" s="74" t="s">
        <v>19</v>
      </c>
      <c r="I25" s="77">
        <v>36</v>
      </c>
      <c r="J25" s="74">
        <v>10</v>
      </c>
      <c r="K25" s="100">
        <v>0.09</v>
      </c>
      <c r="L25" s="101">
        <v>44310</v>
      </c>
      <c r="M25" s="150" t="s">
        <v>64</v>
      </c>
      <c r="N25" s="151"/>
      <c r="O25" s="151"/>
      <c r="P25" s="151"/>
      <c r="Q25" s="152"/>
    </row>
    <row r="26" spans="1:18" s="17" customFormat="1" ht="15" customHeight="1" thickBot="1" x14ac:dyDescent="0.3">
      <c r="A26" s="140" t="s">
        <v>22</v>
      </c>
      <c r="B26" s="141"/>
      <c r="C26" s="141"/>
      <c r="D26" s="141"/>
      <c r="E26" s="142"/>
      <c r="F26" s="114"/>
      <c r="G26" s="6">
        <f>SUM(G24:G25)</f>
        <v>4000000</v>
      </c>
      <c r="H26" s="4" t="s">
        <v>9</v>
      </c>
      <c r="I26" s="23">
        <f>SUM(I24:I25)</f>
        <v>203</v>
      </c>
      <c r="J26" s="24">
        <f>SUM(J24:J25)</f>
        <v>35</v>
      </c>
      <c r="K26" s="31"/>
      <c r="L26" s="153"/>
      <c r="M26" s="153"/>
      <c r="N26" s="153"/>
      <c r="O26" s="153"/>
      <c r="P26" s="153"/>
      <c r="Q26" s="154"/>
    </row>
    <row r="27" spans="1:18" s="1" customFormat="1" ht="15" customHeight="1" thickBot="1" x14ac:dyDescent="0.3">
      <c r="A27" s="140" t="s">
        <v>23</v>
      </c>
      <c r="B27" s="141"/>
      <c r="C27" s="141"/>
      <c r="D27" s="141"/>
      <c r="E27" s="142"/>
      <c r="F27" s="114"/>
      <c r="G27" s="6">
        <f>G24+G25</f>
        <v>4000000</v>
      </c>
      <c r="H27" s="4" t="s">
        <v>9</v>
      </c>
      <c r="I27" s="25">
        <f>I24+I25</f>
        <v>203</v>
      </c>
      <c r="J27" s="4">
        <f>J24+J25</f>
        <v>35</v>
      </c>
      <c r="K27" s="32"/>
      <c r="L27" s="153"/>
      <c r="M27" s="153"/>
      <c r="N27" s="153"/>
      <c r="O27" s="153"/>
      <c r="P27" s="153"/>
      <c r="Q27" s="154"/>
    </row>
    <row r="28" spans="1:18" s="1" customFormat="1" ht="15" customHeight="1" thickBot="1" x14ac:dyDescent="0.3">
      <c r="A28" s="140" t="s">
        <v>24</v>
      </c>
      <c r="B28" s="141"/>
      <c r="C28" s="141"/>
      <c r="D28" s="141"/>
      <c r="E28" s="142"/>
      <c r="F28" s="114"/>
      <c r="G28" s="6">
        <f>P22-G27</f>
        <v>27740258</v>
      </c>
      <c r="H28" s="113"/>
      <c r="I28" s="34"/>
      <c r="J28" s="34"/>
      <c r="K28" s="34"/>
      <c r="L28" s="115"/>
      <c r="M28" s="115"/>
      <c r="N28" s="115"/>
      <c r="O28" s="115"/>
      <c r="P28" s="115"/>
      <c r="Q28" s="116"/>
    </row>
    <row r="29" spans="1:18" s="1" customFormat="1" x14ac:dyDescent="0.25">
      <c r="A29" s="10"/>
      <c r="B29" s="10"/>
      <c r="C29" s="10"/>
      <c r="D29" s="10"/>
      <c r="E29" s="10"/>
      <c r="F29" s="10"/>
      <c r="G29" s="16"/>
      <c r="H29" s="10"/>
      <c r="I29" s="10"/>
      <c r="J29" s="10"/>
      <c r="K29" s="10"/>
      <c r="L29" s="10"/>
      <c r="M29" s="41"/>
      <c r="N29" s="10"/>
      <c r="O29" s="10"/>
      <c r="P29" s="10"/>
      <c r="Q29" s="10"/>
    </row>
    <row r="30" spans="1:18" ht="15.75" customHeight="1" x14ac:dyDescent="0.25">
      <c r="A30" s="143" t="s">
        <v>21</v>
      </c>
      <c r="B30" s="143"/>
      <c r="C30" s="143"/>
      <c r="D30" s="143"/>
      <c r="E30" s="143"/>
      <c r="F30" s="143"/>
      <c r="G30" s="143"/>
      <c r="H30" s="143"/>
      <c r="I30" s="143"/>
      <c r="J30" s="143"/>
      <c r="K30" s="143"/>
      <c r="L30" s="143"/>
      <c r="M30" s="143"/>
      <c r="N30" s="10"/>
      <c r="O30" s="10"/>
      <c r="P30" s="10"/>
      <c r="Q30" s="10"/>
    </row>
    <row r="31" spans="1:18" ht="15.75" x14ac:dyDescent="0.25">
      <c r="A31" s="143" t="s">
        <v>41</v>
      </c>
      <c r="B31" s="143"/>
      <c r="C31" s="143"/>
      <c r="D31" s="143"/>
      <c r="E31" s="143"/>
      <c r="F31" s="143"/>
      <c r="G31" s="143"/>
      <c r="H31" s="143"/>
      <c r="I31" s="143"/>
      <c r="J31" s="143"/>
      <c r="K31" s="143"/>
      <c r="L31" s="143"/>
      <c r="M31" s="143"/>
    </row>
  </sheetData>
  <mergeCells count="39">
    <mergeCell ref="M8:Q8"/>
    <mergeCell ref="M6:P6"/>
    <mergeCell ref="A7:C7"/>
    <mergeCell ref="H7:J7"/>
    <mergeCell ref="M7:O7"/>
    <mergeCell ref="P7:Q7"/>
    <mergeCell ref="A1:Q1"/>
    <mergeCell ref="A2:Q2"/>
    <mergeCell ref="A3:Q3"/>
    <mergeCell ref="A4:Q4"/>
    <mergeCell ref="A5:Q5"/>
    <mergeCell ref="M9:Q9"/>
    <mergeCell ref="M10:Q10"/>
    <mergeCell ref="M15:Q15"/>
    <mergeCell ref="A18:E18"/>
    <mergeCell ref="L18:Q18"/>
    <mergeCell ref="M17:Q17"/>
    <mergeCell ref="M12:Q12"/>
    <mergeCell ref="M11:Q11"/>
    <mergeCell ref="M13:Q13"/>
    <mergeCell ref="M14:Q14"/>
    <mergeCell ref="M16:Q16"/>
    <mergeCell ref="A30:M30"/>
    <mergeCell ref="A31:M31"/>
    <mergeCell ref="M23:Q23"/>
    <mergeCell ref="M24:Q24"/>
    <mergeCell ref="M25:Q25"/>
    <mergeCell ref="A26:E26"/>
    <mergeCell ref="L26:Q26"/>
    <mergeCell ref="A27:E27"/>
    <mergeCell ref="L27:Q27"/>
    <mergeCell ref="A28:E28"/>
    <mergeCell ref="A22:C22"/>
    <mergeCell ref="H22:J22"/>
    <mergeCell ref="M22:O22"/>
    <mergeCell ref="P22:Q22"/>
    <mergeCell ref="A19:E19"/>
    <mergeCell ref="L19:Q19"/>
    <mergeCell ref="A20:E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7" zoomScale="80" zoomScaleNormal="80" workbookViewId="0">
      <selection activeCell="D6" sqref="D6"/>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8"/>
      <c r="B1" s="158"/>
      <c r="C1" s="158"/>
      <c r="D1" s="158"/>
      <c r="E1" s="158"/>
      <c r="F1" s="158"/>
      <c r="G1" s="158"/>
      <c r="H1" s="158"/>
      <c r="I1" s="158"/>
      <c r="J1" s="158"/>
      <c r="K1" s="158"/>
      <c r="L1" s="158"/>
      <c r="M1" s="158"/>
      <c r="N1" s="158"/>
      <c r="O1" s="158"/>
      <c r="P1" s="158"/>
      <c r="Q1" s="158"/>
    </row>
    <row r="2" spans="1:18" ht="18" customHeight="1" x14ac:dyDescent="0.25">
      <c r="A2" s="159" t="s">
        <v>63</v>
      </c>
      <c r="B2" s="159"/>
      <c r="C2" s="159"/>
      <c r="D2" s="159"/>
      <c r="E2" s="159"/>
      <c r="F2" s="159"/>
      <c r="G2" s="159"/>
      <c r="H2" s="159"/>
      <c r="I2" s="159"/>
      <c r="J2" s="159"/>
      <c r="K2" s="159"/>
      <c r="L2" s="159"/>
      <c r="M2" s="160"/>
      <c r="N2" s="160"/>
      <c r="O2" s="160"/>
      <c r="P2" s="160"/>
      <c r="Q2" s="160"/>
    </row>
    <row r="3" spans="1:18" ht="13.5" customHeight="1" x14ac:dyDescent="0.25">
      <c r="A3" s="159" t="s">
        <v>31</v>
      </c>
      <c r="B3" s="159"/>
      <c r="C3" s="159"/>
      <c r="D3" s="159"/>
      <c r="E3" s="159"/>
      <c r="F3" s="159"/>
      <c r="G3" s="159"/>
      <c r="H3" s="159"/>
      <c r="I3" s="159"/>
      <c r="J3" s="159"/>
      <c r="K3" s="159"/>
      <c r="L3" s="159"/>
      <c r="M3" s="161"/>
      <c r="N3" s="161"/>
      <c r="O3" s="161"/>
      <c r="P3" s="161"/>
      <c r="Q3" s="161"/>
    </row>
    <row r="4" spans="1:18" ht="60" customHeight="1" x14ac:dyDescent="0.25">
      <c r="A4" s="162" t="s">
        <v>0</v>
      </c>
      <c r="B4" s="162"/>
      <c r="C4" s="162"/>
      <c r="D4" s="162"/>
      <c r="E4" s="162"/>
      <c r="F4" s="162"/>
      <c r="G4" s="162"/>
      <c r="H4" s="162"/>
      <c r="I4" s="162"/>
      <c r="J4" s="162"/>
      <c r="K4" s="162"/>
      <c r="L4" s="162"/>
      <c r="M4" s="162"/>
      <c r="N4" s="158"/>
      <c r="O4" s="158"/>
      <c r="P4" s="158"/>
      <c r="Q4" s="158"/>
    </row>
    <row r="5" spans="1:18" ht="18.75" customHeight="1" x14ac:dyDescent="0.25">
      <c r="A5" s="163" t="s">
        <v>30</v>
      </c>
      <c r="B5" s="164"/>
      <c r="C5" s="164"/>
      <c r="D5" s="164"/>
      <c r="E5" s="165"/>
      <c r="F5" s="165"/>
      <c r="G5" s="165"/>
      <c r="H5" s="165"/>
      <c r="I5" s="165"/>
      <c r="J5" s="165"/>
      <c r="K5" s="165"/>
      <c r="L5" s="165"/>
      <c r="M5" s="165"/>
      <c r="N5" s="165"/>
      <c r="O5" s="165"/>
      <c r="P5" s="165"/>
      <c r="Q5" s="165"/>
    </row>
    <row r="6" spans="1:18" s="1" customFormat="1" ht="14.25" customHeight="1" x14ac:dyDescent="0.25">
      <c r="A6" s="19"/>
      <c r="B6" s="20"/>
      <c r="C6" s="20"/>
      <c r="D6" s="20"/>
      <c r="E6" s="21"/>
      <c r="F6" s="21"/>
      <c r="G6" s="21"/>
      <c r="H6" s="21"/>
      <c r="I6" s="21"/>
      <c r="J6" s="21"/>
      <c r="K6" s="21"/>
      <c r="L6" s="21"/>
      <c r="M6" s="166"/>
      <c r="N6" s="166"/>
      <c r="O6" s="166"/>
      <c r="P6" s="166"/>
      <c r="Q6" s="18"/>
    </row>
    <row r="7" spans="1:18" s="1" customFormat="1" ht="15.75" x14ac:dyDescent="0.25">
      <c r="A7" s="167" t="s">
        <v>37</v>
      </c>
      <c r="B7" s="167"/>
      <c r="C7" s="168"/>
      <c r="D7" s="26"/>
      <c r="E7" s="26"/>
      <c r="F7" s="26"/>
      <c r="G7" s="27"/>
      <c r="H7" s="169"/>
      <c r="I7" s="170"/>
      <c r="J7" s="170"/>
      <c r="K7" s="107"/>
      <c r="L7" s="29"/>
      <c r="M7" s="130" t="s">
        <v>1</v>
      </c>
      <c r="N7" s="129"/>
      <c r="O7" s="131"/>
      <c r="P7" s="132">
        <v>9465974</v>
      </c>
      <c r="Q7" s="17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44" t="s">
        <v>13</v>
      </c>
      <c r="N8" s="145"/>
      <c r="O8" s="145"/>
      <c r="P8" s="145"/>
      <c r="Q8" s="146"/>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55" t="s">
        <v>60</v>
      </c>
      <c r="N9" s="156"/>
      <c r="O9" s="156"/>
      <c r="P9" s="156"/>
      <c r="Q9" s="157"/>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47" t="s">
        <v>32</v>
      </c>
      <c r="N10" s="148"/>
      <c r="O10" s="148"/>
      <c r="P10" s="148"/>
      <c r="Q10" s="149"/>
    </row>
    <row r="11" spans="1:18" s="17" customFormat="1" ht="15" customHeight="1" x14ac:dyDescent="0.25">
      <c r="A11" s="2">
        <v>21200</v>
      </c>
      <c r="B11" s="79" t="s">
        <v>42</v>
      </c>
      <c r="C11" s="2" t="s">
        <v>34</v>
      </c>
      <c r="D11" s="2" t="s">
        <v>35</v>
      </c>
      <c r="E11" s="97">
        <v>5</v>
      </c>
      <c r="F11" s="2" t="s">
        <v>44</v>
      </c>
      <c r="G11" s="80">
        <v>0</v>
      </c>
      <c r="H11" s="2" t="s">
        <v>36</v>
      </c>
      <c r="I11" s="81">
        <v>105</v>
      </c>
      <c r="J11" s="2">
        <v>18</v>
      </c>
      <c r="K11" s="82">
        <v>0.09</v>
      </c>
      <c r="L11" s="83">
        <v>44280</v>
      </c>
      <c r="M11" s="147" t="s">
        <v>59</v>
      </c>
      <c r="N11" s="148"/>
      <c r="O11" s="148"/>
      <c r="P11" s="148"/>
      <c r="Q11" s="149"/>
    </row>
    <row r="12" spans="1:18" s="17" customFormat="1" ht="15" customHeight="1" x14ac:dyDescent="0.25">
      <c r="A12" s="2">
        <v>21210</v>
      </c>
      <c r="B12" s="79" t="s">
        <v>45</v>
      </c>
      <c r="C12" s="2" t="s">
        <v>46</v>
      </c>
      <c r="D12" s="2" t="s">
        <v>47</v>
      </c>
      <c r="E12" s="79">
        <v>6</v>
      </c>
      <c r="F12" s="2" t="s">
        <v>16</v>
      </c>
      <c r="G12" s="80">
        <v>0</v>
      </c>
      <c r="H12" s="2" t="s">
        <v>17</v>
      </c>
      <c r="I12" s="81">
        <v>72</v>
      </c>
      <c r="J12" s="2">
        <v>30</v>
      </c>
      <c r="K12" s="82">
        <v>0.09</v>
      </c>
      <c r="L12" s="83">
        <v>44263</v>
      </c>
      <c r="M12" s="147" t="s">
        <v>59</v>
      </c>
      <c r="N12" s="148"/>
      <c r="O12" s="148"/>
      <c r="P12" s="148"/>
      <c r="Q12" s="149"/>
    </row>
    <row r="13" spans="1:18" s="1" customFormat="1" ht="15" customHeight="1" x14ac:dyDescent="0.25">
      <c r="A13" s="102">
        <v>21031</v>
      </c>
      <c r="B13" s="12" t="s">
        <v>43</v>
      </c>
      <c r="C13" s="102" t="s">
        <v>14</v>
      </c>
      <c r="D13" s="102" t="s">
        <v>15</v>
      </c>
      <c r="E13" s="52">
        <v>7</v>
      </c>
      <c r="F13" s="102" t="s">
        <v>16</v>
      </c>
      <c r="G13" s="103">
        <v>0</v>
      </c>
      <c r="H13" s="102" t="s">
        <v>19</v>
      </c>
      <c r="I13" s="104">
        <v>140</v>
      </c>
      <c r="J13" s="102">
        <v>18</v>
      </c>
      <c r="K13" s="105">
        <v>0.09</v>
      </c>
      <c r="L13" s="106">
        <v>44280</v>
      </c>
      <c r="M13" s="155" t="s">
        <v>60</v>
      </c>
      <c r="N13" s="156"/>
      <c r="O13" s="156"/>
      <c r="P13" s="156"/>
      <c r="Q13" s="157"/>
    </row>
    <row r="14" spans="1:18" s="1" customFormat="1" ht="18" customHeight="1" x14ac:dyDescent="0.25">
      <c r="A14" s="102">
        <v>21131</v>
      </c>
      <c r="B14" s="102" t="s">
        <v>52</v>
      </c>
      <c r="C14" s="102" t="s">
        <v>46</v>
      </c>
      <c r="D14" s="102" t="s">
        <v>47</v>
      </c>
      <c r="E14" s="102">
        <v>6</v>
      </c>
      <c r="F14" s="102" t="s">
        <v>16</v>
      </c>
      <c r="G14" s="103">
        <v>1440000</v>
      </c>
      <c r="H14" s="102" t="s">
        <v>19</v>
      </c>
      <c r="I14" s="104">
        <v>100</v>
      </c>
      <c r="J14" s="102">
        <v>7</v>
      </c>
      <c r="K14" s="105">
        <v>0.09</v>
      </c>
      <c r="L14" s="106">
        <v>44260</v>
      </c>
      <c r="M14" s="155" t="s">
        <v>61</v>
      </c>
      <c r="N14" s="156"/>
      <c r="O14" s="156"/>
      <c r="P14" s="156"/>
      <c r="Q14" s="157"/>
      <c r="R14" s="64"/>
    </row>
    <row r="15" spans="1:18" s="1" customFormat="1" ht="18" customHeight="1" thickBot="1" x14ac:dyDescent="0.3">
      <c r="A15" s="13">
        <v>21500</v>
      </c>
      <c r="B15" s="13" t="s">
        <v>55</v>
      </c>
      <c r="C15" s="13" t="s">
        <v>56</v>
      </c>
      <c r="D15" s="13" t="s">
        <v>57</v>
      </c>
      <c r="E15" s="55">
        <v>9</v>
      </c>
      <c r="F15" s="55" t="s">
        <v>16</v>
      </c>
      <c r="G15" s="51">
        <v>0</v>
      </c>
      <c r="H15" s="13" t="s">
        <v>19</v>
      </c>
      <c r="I15" s="47">
        <v>239</v>
      </c>
      <c r="J15" s="13">
        <v>24</v>
      </c>
      <c r="K15" s="53" t="s">
        <v>58</v>
      </c>
      <c r="L15" s="54">
        <v>44354</v>
      </c>
      <c r="M15" s="172" t="s">
        <v>62</v>
      </c>
      <c r="N15" s="173"/>
      <c r="O15" s="173"/>
      <c r="P15" s="173"/>
      <c r="Q15" s="174"/>
      <c r="R15" s="64"/>
    </row>
    <row r="16" spans="1:18" s="1" customFormat="1" ht="16.5" thickBot="1" x14ac:dyDescent="0.3">
      <c r="A16" s="140" t="s">
        <v>22</v>
      </c>
      <c r="B16" s="141"/>
      <c r="C16" s="141"/>
      <c r="D16" s="141"/>
      <c r="E16" s="142"/>
      <c r="F16" s="110"/>
      <c r="G16" s="6">
        <f>SUM(G9:G15)</f>
        <v>7440000</v>
      </c>
      <c r="H16" s="4" t="s">
        <v>9</v>
      </c>
      <c r="I16" s="23">
        <f>SUM(I9:I15)</f>
        <v>895</v>
      </c>
      <c r="J16" s="24">
        <f>SUM(J9:J15)</f>
        <v>139</v>
      </c>
      <c r="K16" s="31"/>
      <c r="L16" s="153"/>
      <c r="M16" s="153"/>
      <c r="N16" s="153"/>
      <c r="O16" s="153"/>
      <c r="P16" s="153"/>
      <c r="Q16" s="154"/>
    </row>
    <row r="17" spans="1:17" s="17" customFormat="1" ht="19.5" customHeight="1" thickBot="1" x14ac:dyDescent="0.3">
      <c r="A17" s="140" t="s">
        <v>23</v>
      </c>
      <c r="B17" s="141"/>
      <c r="C17" s="141"/>
      <c r="D17" s="141"/>
      <c r="E17" s="142"/>
      <c r="F17" s="110"/>
      <c r="G17" s="6">
        <f>G10</f>
        <v>3000000</v>
      </c>
      <c r="H17" s="4" t="s">
        <v>9</v>
      </c>
      <c r="I17" s="25">
        <f>I10</f>
        <v>171</v>
      </c>
      <c r="J17" s="4">
        <f>J10</f>
        <v>21</v>
      </c>
      <c r="K17" s="32"/>
      <c r="L17" s="153"/>
      <c r="M17" s="153"/>
      <c r="N17" s="153"/>
      <c r="O17" s="153"/>
      <c r="P17" s="175"/>
      <c r="Q17" s="154"/>
    </row>
    <row r="18" spans="1:17" s="17" customFormat="1" ht="19.5" customHeight="1" thickBot="1" x14ac:dyDescent="0.3">
      <c r="A18" s="140" t="s">
        <v>24</v>
      </c>
      <c r="B18" s="141"/>
      <c r="C18" s="141"/>
      <c r="D18" s="141"/>
      <c r="E18" s="142"/>
      <c r="F18" s="110"/>
      <c r="G18" s="6">
        <f>P7-G17</f>
        <v>6465974</v>
      </c>
      <c r="H18" s="109"/>
      <c r="I18" s="34"/>
      <c r="J18" s="34"/>
      <c r="K18" s="34"/>
      <c r="L18" s="111"/>
      <c r="M18" s="111"/>
      <c r="N18" s="111"/>
      <c r="O18" s="111"/>
      <c r="P18" s="111"/>
      <c r="Q18" s="66"/>
    </row>
    <row r="19" spans="1:17" s="17" customFormat="1" ht="15" customHeight="1" x14ac:dyDescent="0.25">
      <c r="A19" s="57"/>
      <c r="B19" s="58"/>
      <c r="C19" s="58"/>
      <c r="D19" s="58"/>
      <c r="E19" s="58"/>
      <c r="F19" s="58"/>
      <c r="G19" s="59"/>
      <c r="H19" s="57"/>
      <c r="I19" s="60"/>
      <c r="J19" s="60"/>
      <c r="K19" s="60"/>
      <c r="L19" s="61"/>
      <c r="M19" s="61"/>
      <c r="N19" s="61"/>
      <c r="O19" s="61"/>
      <c r="P19" s="61"/>
      <c r="Q19" s="65"/>
    </row>
    <row r="20" spans="1:17" s="98" customFormat="1" ht="15" customHeight="1" x14ac:dyDescent="0.25">
      <c r="A20" s="126" t="s">
        <v>20</v>
      </c>
      <c r="B20" s="126"/>
      <c r="C20" s="127"/>
      <c r="D20" s="62"/>
      <c r="E20" s="62"/>
      <c r="F20" s="62"/>
      <c r="G20" s="63"/>
      <c r="H20" s="128"/>
      <c r="I20" s="129"/>
      <c r="J20" s="129"/>
      <c r="K20" s="108"/>
      <c r="L20" s="29"/>
      <c r="M20" s="130" t="s">
        <v>1</v>
      </c>
      <c r="N20" s="129"/>
      <c r="O20" s="131"/>
      <c r="P20" s="132">
        <v>31740258</v>
      </c>
      <c r="Q20" s="133"/>
    </row>
    <row r="21" spans="1:17" s="99" customFormat="1" ht="15" customHeight="1" x14ac:dyDescent="0.25">
      <c r="A21" s="56" t="s">
        <v>27</v>
      </c>
      <c r="B21" s="56" t="s">
        <v>2</v>
      </c>
      <c r="C21" s="56" t="s">
        <v>3</v>
      </c>
      <c r="D21" s="56" t="s">
        <v>4</v>
      </c>
      <c r="E21" s="56" t="s">
        <v>5</v>
      </c>
      <c r="F21" s="56" t="s">
        <v>6</v>
      </c>
      <c r="G21" s="56" t="s">
        <v>7</v>
      </c>
      <c r="H21" s="56" t="s">
        <v>8</v>
      </c>
      <c r="I21" s="56" t="s">
        <v>9</v>
      </c>
      <c r="J21" s="56" t="s">
        <v>10</v>
      </c>
      <c r="K21" s="56" t="s">
        <v>11</v>
      </c>
      <c r="L21" s="56" t="s">
        <v>12</v>
      </c>
      <c r="M21" s="144" t="s">
        <v>13</v>
      </c>
      <c r="N21" s="145"/>
      <c r="O21" s="145"/>
      <c r="P21" s="145"/>
      <c r="Q21" s="146"/>
    </row>
    <row r="22" spans="1:17" s="17" customFormat="1" ht="15" customHeight="1" x14ac:dyDescent="0.25">
      <c r="A22" s="9">
        <v>21422</v>
      </c>
      <c r="B22" s="9" t="s">
        <v>25</v>
      </c>
      <c r="C22" s="22" t="s">
        <v>26</v>
      </c>
      <c r="D22" s="5" t="s">
        <v>26</v>
      </c>
      <c r="E22" s="5">
        <v>10</v>
      </c>
      <c r="F22" s="5" t="s">
        <v>16</v>
      </c>
      <c r="G22" s="50">
        <v>3000000</v>
      </c>
      <c r="H22" s="5" t="s">
        <v>19</v>
      </c>
      <c r="I22" s="5">
        <v>167</v>
      </c>
      <c r="J22" s="5">
        <v>25</v>
      </c>
      <c r="K22" s="8">
        <v>0.04</v>
      </c>
      <c r="L22" s="48">
        <v>44238</v>
      </c>
      <c r="M22" s="147" t="s">
        <v>54</v>
      </c>
      <c r="N22" s="148"/>
      <c r="O22" s="148"/>
      <c r="P22" s="148"/>
      <c r="Q22" s="149"/>
    </row>
    <row r="23" spans="1:17" s="17" customFormat="1" ht="15" customHeight="1" thickBot="1" x14ac:dyDescent="0.3">
      <c r="A23" s="74">
        <v>21114</v>
      </c>
      <c r="B23" s="52" t="s">
        <v>48</v>
      </c>
      <c r="C23" s="74" t="s">
        <v>49</v>
      </c>
      <c r="D23" s="74" t="s">
        <v>50</v>
      </c>
      <c r="E23" s="52">
        <v>9</v>
      </c>
      <c r="F23" s="74" t="s">
        <v>16</v>
      </c>
      <c r="G23" s="76">
        <v>1000000</v>
      </c>
      <c r="H23" s="74" t="s">
        <v>19</v>
      </c>
      <c r="I23" s="77">
        <v>36</v>
      </c>
      <c r="J23" s="74">
        <v>10</v>
      </c>
      <c r="K23" s="100">
        <v>0.09</v>
      </c>
      <c r="L23" s="101">
        <v>44310</v>
      </c>
      <c r="M23" s="150" t="s">
        <v>61</v>
      </c>
      <c r="N23" s="151"/>
      <c r="O23" s="151"/>
      <c r="P23" s="151"/>
      <c r="Q23" s="152"/>
    </row>
    <row r="24" spans="1:17" s="17" customFormat="1" ht="15" customHeight="1" thickBot="1" x14ac:dyDescent="0.3">
      <c r="A24" s="140" t="s">
        <v>22</v>
      </c>
      <c r="B24" s="141"/>
      <c r="C24" s="141"/>
      <c r="D24" s="141"/>
      <c r="E24" s="142"/>
      <c r="F24" s="110"/>
      <c r="G24" s="6">
        <f>SUM(G22:G23)</f>
        <v>4000000</v>
      </c>
      <c r="H24" s="4" t="s">
        <v>9</v>
      </c>
      <c r="I24" s="23">
        <f>SUM(I22:I23)</f>
        <v>203</v>
      </c>
      <c r="J24" s="24">
        <f>SUM(J22:J23)</f>
        <v>35</v>
      </c>
      <c r="K24" s="31"/>
      <c r="L24" s="153"/>
      <c r="M24" s="153"/>
      <c r="N24" s="153"/>
      <c r="O24" s="153"/>
      <c r="P24" s="153"/>
      <c r="Q24" s="154"/>
    </row>
    <row r="25" spans="1:17" s="1" customFormat="1" ht="15" customHeight="1" thickBot="1" x14ac:dyDescent="0.3">
      <c r="A25" s="140" t="s">
        <v>23</v>
      </c>
      <c r="B25" s="141"/>
      <c r="C25" s="141"/>
      <c r="D25" s="141"/>
      <c r="E25" s="142"/>
      <c r="F25" s="110"/>
      <c r="G25" s="6">
        <f>G22</f>
        <v>3000000</v>
      </c>
      <c r="H25" s="4" t="s">
        <v>9</v>
      </c>
      <c r="I25" s="25">
        <f>I22</f>
        <v>167</v>
      </c>
      <c r="J25" s="4">
        <f>J22</f>
        <v>25</v>
      </c>
      <c r="K25" s="32"/>
      <c r="L25" s="153"/>
      <c r="M25" s="153"/>
      <c r="N25" s="153"/>
      <c r="O25" s="153"/>
      <c r="P25" s="153"/>
      <c r="Q25" s="154"/>
    </row>
    <row r="26" spans="1:17" s="1" customFormat="1" ht="15" customHeight="1" thickBot="1" x14ac:dyDescent="0.3">
      <c r="A26" s="140" t="s">
        <v>24</v>
      </c>
      <c r="B26" s="141"/>
      <c r="C26" s="141"/>
      <c r="D26" s="141"/>
      <c r="E26" s="142"/>
      <c r="F26" s="110"/>
      <c r="G26" s="6">
        <f>P20-G25</f>
        <v>28740258</v>
      </c>
      <c r="H26" s="109"/>
      <c r="I26" s="34"/>
      <c r="J26" s="34"/>
      <c r="K26" s="34"/>
      <c r="L26" s="111"/>
      <c r="M26" s="111"/>
      <c r="N26" s="111"/>
      <c r="O26" s="111"/>
      <c r="P26" s="111"/>
      <c r="Q26" s="112"/>
    </row>
    <row r="27" spans="1:17" s="1" customFormat="1" x14ac:dyDescent="0.25">
      <c r="A27" s="10"/>
      <c r="B27" s="10"/>
      <c r="C27" s="10"/>
      <c r="D27" s="10"/>
      <c r="E27" s="10"/>
      <c r="F27" s="10"/>
      <c r="G27" s="16"/>
      <c r="H27" s="10"/>
      <c r="I27" s="10"/>
      <c r="J27" s="10"/>
      <c r="K27" s="10"/>
      <c r="L27" s="10"/>
      <c r="M27" s="41"/>
      <c r="N27" s="10"/>
      <c r="O27" s="10"/>
      <c r="P27" s="10"/>
      <c r="Q27" s="10"/>
    </row>
    <row r="28" spans="1:17" ht="15.75" customHeight="1" x14ac:dyDescent="0.25">
      <c r="A28" s="143" t="s">
        <v>21</v>
      </c>
      <c r="B28" s="143"/>
      <c r="C28" s="143"/>
      <c r="D28" s="143"/>
      <c r="E28" s="143"/>
      <c r="F28" s="143"/>
      <c r="G28" s="143"/>
      <c r="H28" s="143"/>
      <c r="I28" s="143"/>
      <c r="J28" s="143"/>
      <c r="K28" s="143"/>
      <c r="L28" s="143"/>
      <c r="M28" s="143"/>
      <c r="N28" s="10"/>
      <c r="O28" s="10"/>
      <c r="P28" s="10"/>
      <c r="Q28" s="10"/>
    </row>
    <row r="29" spans="1:17" ht="15.75" x14ac:dyDescent="0.25">
      <c r="A29" s="143" t="s">
        <v>41</v>
      </c>
      <c r="B29" s="143"/>
      <c r="C29" s="143"/>
      <c r="D29" s="143"/>
      <c r="E29" s="143"/>
      <c r="F29" s="143"/>
      <c r="G29" s="143"/>
      <c r="H29" s="143"/>
      <c r="I29" s="143"/>
      <c r="J29" s="143"/>
      <c r="K29" s="143"/>
      <c r="L29" s="143"/>
      <c r="M29" s="143"/>
    </row>
  </sheetData>
  <mergeCells count="37">
    <mergeCell ref="A26:E26"/>
    <mergeCell ref="A28:M28"/>
    <mergeCell ref="A29:M29"/>
    <mergeCell ref="M15:Q15"/>
    <mergeCell ref="M21:Q21"/>
    <mergeCell ref="M22:Q22"/>
    <mergeCell ref="M23:Q23"/>
    <mergeCell ref="A24:E24"/>
    <mergeCell ref="L24:Q24"/>
    <mergeCell ref="A25:E25"/>
    <mergeCell ref="L25:Q25"/>
    <mergeCell ref="A17:E17"/>
    <mergeCell ref="L17:Q17"/>
    <mergeCell ref="A18:E18"/>
    <mergeCell ref="A20:C20"/>
    <mergeCell ref="H20:J20"/>
    <mergeCell ref="M20:O20"/>
    <mergeCell ref="P20:Q20"/>
    <mergeCell ref="M10:Q10"/>
    <mergeCell ref="M11:Q11"/>
    <mergeCell ref="M12:Q12"/>
    <mergeCell ref="M13:Q13"/>
    <mergeCell ref="M14:Q14"/>
    <mergeCell ref="A16:E16"/>
    <mergeCell ref="L16:Q16"/>
    <mergeCell ref="A7:C7"/>
    <mergeCell ref="H7:J7"/>
    <mergeCell ref="M7:O7"/>
    <mergeCell ref="P7:Q7"/>
    <mergeCell ref="M8:Q8"/>
    <mergeCell ref="M9:Q9"/>
    <mergeCell ref="M6:P6"/>
    <mergeCell ref="A1:Q1"/>
    <mergeCell ref="A2:Q2"/>
    <mergeCell ref="A3:Q3"/>
    <mergeCell ref="A4:Q4"/>
    <mergeCell ref="A5:Q5"/>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5"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8"/>
      <c r="B1" s="158"/>
      <c r="C1" s="158"/>
      <c r="D1" s="158"/>
      <c r="E1" s="158"/>
      <c r="F1" s="158"/>
      <c r="G1" s="158"/>
      <c r="H1" s="158"/>
      <c r="I1" s="158"/>
      <c r="J1" s="158"/>
      <c r="K1" s="158"/>
      <c r="L1" s="158"/>
      <c r="M1" s="158"/>
      <c r="N1" s="158"/>
      <c r="O1" s="158"/>
      <c r="P1" s="158"/>
      <c r="Q1" s="158"/>
    </row>
    <row r="2" spans="1:18" ht="18" customHeight="1" x14ac:dyDescent="0.25">
      <c r="A2" s="159" t="s">
        <v>53</v>
      </c>
      <c r="B2" s="159"/>
      <c r="C2" s="159"/>
      <c r="D2" s="159"/>
      <c r="E2" s="159"/>
      <c r="F2" s="159"/>
      <c r="G2" s="159"/>
      <c r="H2" s="159"/>
      <c r="I2" s="159"/>
      <c r="J2" s="159"/>
      <c r="K2" s="159"/>
      <c r="L2" s="159"/>
      <c r="M2" s="160"/>
      <c r="N2" s="160"/>
      <c r="O2" s="160"/>
      <c r="P2" s="160"/>
      <c r="Q2" s="160"/>
    </row>
    <row r="3" spans="1:18" ht="13.5" customHeight="1" x14ac:dyDescent="0.25">
      <c r="A3" s="159" t="s">
        <v>31</v>
      </c>
      <c r="B3" s="159"/>
      <c r="C3" s="159"/>
      <c r="D3" s="159"/>
      <c r="E3" s="159"/>
      <c r="F3" s="159"/>
      <c r="G3" s="159"/>
      <c r="H3" s="159"/>
      <c r="I3" s="159"/>
      <c r="J3" s="159"/>
      <c r="K3" s="159"/>
      <c r="L3" s="159"/>
      <c r="M3" s="161"/>
      <c r="N3" s="161"/>
      <c r="O3" s="161"/>
      <c r="P3" s="161"/>
      <c r="Q3" s="161"/>
    </row>
    <row r="4" spans="1:18" ht="60" customHeight="1" x14ac:dyDescent="0.25">
      <c r="A4" s="162" t="s">
        <v>0</v>
      </c>
      <c r="B4" s="162"/>
      <c r="C4" s="162"/>
      <c r="D4" s="162"/>
      <c r="E4" s="162"/>
      <c r="F4" s="162"/>
      <c r="G4" s="162"/>
      <c r="H4" s="162"/>
      <c r="I4" s="162"/>
      <c r="J4" s="162"/>
      <c r="K4" s="162"/>
      <c r="L4" s="162"/>
      <c r="M4" s="162"/>
      <c r="N4" s="158"/>
      <c r="O4" s="158"/>
      <c r="P4" s="158"/>
      <c r="Q4" s="158"/>
    </row>
    <row r="5" spans="1:18" ht="18.75" customHeight="1" x14ac:dyDescent="0.25">
      <c r="A5" s="163" t="s">
        <v>30</v>
      </c>
      <c r="B5" s="164"/>
      <c r="C5" s="164"/>
      <c r="D5" s="164"/>
      <c r="E5" s="165"/>
      <c r="F5" s="165"/>
      <c r="G5" s="165"/>
      <c r="H5" s="165"/>
      <c r="I5" s="165"/>
      <c r="J5" s="165"/>
      <c r="K5" s="165"/>
      <c r="L5" s="165"/>
      <c r="M5" s="165"/>
      <c r="N5" s="165"/>
      <c r="O5" s="165"/>
      <c r="P5" s="165"/>
      <c r="Q5" s="165"/>
    </row>
    <row r="6" spans="1:18" s="1" customFormat="1" ht="14.25" customHeight="1" x14ac:dyDescent="0.25">
      <c r="A6" s="19"/>
      <c r="B6" s="20"/>
      <c r="C6" s="20"/>
      <c r="D6" s="20"/>
      <c r="E6" s="21"/>
      <c r="F6" s="21"/>
      <c r="G6" s="21"/>
      <c r="H6" s="21"/>
      <c r="I6" s="21"/>
      <c r="J6" s="21"/>
      <c r="K6" s="21"/>
      <c r="L6" s="21"/>
      <c r="M6" s="166"/>
      <c r="N6" s="166"/>
      <c r="O6" s="166"/>
      <c r="P6" s="166"/>
      <c r="Q6" s="18"/>
    </row>
    <row r="7" spans="1:18" s="1" customFormat="1" ht="15.75" x14ac:dyDescent="0.25">
      <c r="A7" s="167" t="s">
        <v>37</v>
      </c>
      <c r="B7" s="167"/>
      <c r="C7" s="168"/>
      <c r="D7" s="26"/>
      <c r="E7" s="26"/>
      <c r="F7" s="26"/>
      <c r="G7" s="27"/>
      <c r="H7" s="169"/>
      <c r="I7" s="170"/>
      <c r="J7" s="170"/>
      <c r="K7" s="85"/>
      <c r="L7" s="29"/>
      <c r="M7" s="130" t="s">
        <v>1</v>
      </c>
      <c r="N7" s="129"/>
      <c r="O7" s="131"/>
      <c r="P7" s="132">
        <v>9465974</v>
      </c>
      <c r="Q7" s="17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44" t="s">
        <v>13</v>
      </c>
      <c r="N8" s="145"/>
      <c r="O8" s="145"/>
      <c r="P8" s="145"/>
      <c r="Q8" s="146"/>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47" t="s">
        <v>28</v>
      </c>
      <c r="N9" s="148"/>
      <c r="O9" s="148"/>
      <c r="P9" s="148"/>
      <c r="Q9" s="149"/>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50" t="s">
        <v>32</v>
      </c>
      <c r="N10" s="151"/>
      <c r="O10" s="151"/>
      <c r="P10" s="151"/>
      <c r="Q10" s="152"/>
    </row>
    <row r="11" spans="1:18" s="17" customFormat="1" ht="15" customHeight="1" x14ac:dyDescent="0.25">
      <c r="A11" s="2">
        <v>21200</v>
      </c>
      <c r="B11" s="79" t="s">
        <v>42</v>
      </c>
      <c r="C11" s="2" t="s">
        <v>34</v>
      </c>
      <c r="D11" s="2" t="s">
        <v>35</v>
      </c>
      <c r="E11" s="97">
        <v>5</v>
      </c>
      <c r="F11" s="2" t="s">
        <v>44</v>
      </c>
      <c r="G11" s="80">
        <v>3000000</v>
      </c>
      <c r="H11" s="2" t="s">
        <v>36</v>
      </c>
      <c r="I11" s="81">
        <v>105</v>
      </c>
      <c r="J11" s="2">
        <v>18</v>
      </c>
      <c r="K11" s="82">
        <v>0.09</v>
      </c>
      <c r="L11" s="83">
        <v>44280</v>
      </c>
      <c r="M11" s="147" t="s">
        <v>28</v>
      </c>
      <c r="N11" s="148"/>
      <c r="O11" s="148"/>
      <c r="P11" s="148"/>
      <c r="Q11" s="149"/>
    </row>
    <row r="12" spans="1:18" s="17" customFormat="1" ht="15" customHeight="1" x14ac:dyDescent="0.25">
      <c r="A12" s="2">
        <v>21210</v>
      </c>
      <c r="B12" s="79" t="s">
        <v>45</v>
      </c>
      <c r="C12" s="2" t="s">
        <v>46</v>
      </c>
      <c r="D12" s="2" t="s">
        <v>47</v>
      </c>
      <c r="E12" s="79">
        <v>6</v>
      </c>
      <c r="F12" s="2" t="s">
        <v>16</v>
      </c>
      <c r="G12" s="80">
        <v>3000000</v>
      </c>
      <c r="H12" s="2" t="s">
        <v>17</v>
      </c>
      <c r="I12" s="81">
        <v>72</v>
      </c>
      <c r="J12" s="2">
        <v>30</v>
      </c>
      <c r="K12" s="82">
        <v>0.09</v>
      </c>
      <c r="L12" s="83">
        <v>44263</v>
      </c>
      <c r="M12" s="147" t="s">
        <v>28</v>
      </c>
      <c r="N12" s="148"/>
      <c r="O12" s="148"/>
      <c r="P12" s="148"/>
      <c r="Q12" s="149"/>
    </row>
    <row r="13" spans="1:18" s="1" customFormat="1" ht="15" customHeight="1" x14ac:dyDescent="0.25">
      <c r="A13" s="102">
        <v>21031</v>
      </c>
      <c r="B13" s="12" t="s">
        <v>43</v>
      </c>
      <c r="C13" s="102" t="s">
        <v>14</v>
      </c>
      <c r="D13" s="102" t="s">
        <v>15</v>
      </c>
      <c r="E13" s="52">
        <v>7</v>
      </c>
      <c r="F13" s="102" t="s">
        <v>16</v>
      </c>
      <c r="G13" s="103">
        <v>3000000</v>
      </c>
      <c r="H13" s="102" t="s">
        <v>19</v>
      </c>
      <c r="I13" s="104">
        <v>140</v>
      </c>
      <c r="J13" s="102">
        <v>18</v>
      </c>
      <c r="K13" s="105">
        <v>0.09</v>
      </c>
      <c r="L13" s="106">
        <v>44280</v>
      </c>
      <c r="M13" s="155" t="s">
        <v>28</v>
      </c>
      <c r="N13" s="156"/>
      <c r="O13" s="156"/>
      <c r="P13" s="156"/>
      <c r="Q13" s="157"/>
    </row>
    <row r="14" spans="1:18" s="1" customFormat="1" ht="18" customHeight="1" thickBot="1" x14ac:dyDescent="0.3">
      <c r="A14" s="13">
        <v>21131</v>
      </c>
      <c r="B14" s="13" t="s">
        <v>52</v>
      </c>
      <c r="C14" s="13" t="s">
        <v>46</v>
      </c>
      <c r="D14" s="13" t="s">
        <v>47</v>
      </c>
      <c r="E14" s="13">
        <v>6</v>
      </c>
      <c r="F14" s="13" t="s">
        <v>16</v>
      </c>
      <c r="G14" s="51">
        <v>1440000</v>
      </c>
      <c r="H14" s="13" t="s">
        <v>19</v>
      </c>
      <c r="I14" s="47">
        <v>100</v>
      </c>
      <c r="J14" s="13">
        <v>7</v>
      </c>
      <c r="K14" s="53">
        <v>0.09</v>
      </c>
      <c r="L14" s="54">
        <v>44260</v>
      </c>
      <c r="M14" s="172" t="s">
        <v>28</v>
      </c>
      <c r="N14" s="173"/>
      <c r="O14" s="173"/>
      <c r="P14" s="173"/>
      <c r="Q14" s="174"/>
      <c r="R14" s="64"/>
    </row>
    <row r="15" spans="1:18" s="1" customFormat="1" ht="16.5" thickBot="1" x14ac:dyDescent="0.3">
      <c r="A15" s="140" t="s">
        <v>22</v>
      </c>
      <c r="B15" s="141"/>
      <c r="C15" s="141"/>
      <c r="D15" s="141"/>
      <c r="E15" s="142"/>
      <c r="F15" s="88"/>
      <c r="G15" s="6">
        <f>SUM(G9:G14)</f>
        <v>16440000</v>
      </c>
      <c r="H15" s="4" t="s">
        <v>9</v>
      </c>
      <c r="I15" s="23">
        <f>SUM(I9:I14)</f>
        <v>656</v>
      </c>
      <c r="J15" s="24">
        <f>SUM(J9:J14)</f>
        <v>115</v>
      </c>
      <c r="K15" s="31"/>
      <c r="L15" s="153"/>
      <c r="M15" s="153"/>
      <c r="N15" s="153"/>
      <c r="O15" s="153"/>
      <c r="P15" s="153"/>
      <c r="Q15" s="154"/>
    </row>
    <row r="16" spans="1:18" s="17" customFormat="1" ht="19.5" customHeight="1" thickBot="1" x14ac:dyDescent="0.3">
      <c r="A16" s="140" t="s">
        <v>23</v>
      </c>
      <c r="B16" s="141"/>
      <c r="C16" s="141"/>
      <c r="D16" s="141"/>
      <c r="E16" s="142"/>
      <c r="F16" s="88"/>
      <c r="G16" s="6">
        <f>G10</f>
        <v>3000000</v>
      </c>
      <c r="H16" s="4" t="s">
        <v>9</v>
      </c>
      <c r="I16" s="25">
        <f>I10</f>
        <v>171</v>
      </c>
      <c r="J16" s="4">
        <f>J10</f>
        <v>21</v>
      </c>
      <c r="K16" s="32"/>
      <c r="L16" s="153"/>
      <c r="M16" s="153"/>
      <c r="N16" s="153"/>
      <c r="O16" s="153"/>
      <c r="P16" s="175"/>
      <c r="Q16" s="154"/>
    </row>
    <row r="17" spans="1:17" s="17" customFormat="1" ht="19.5" customHeight="1" thickBot="1" x14ac:dyDescent="0.3">
      <c r="A17" s="140" t="s">
        <v>24</v>
      </c>
      <c r="B17" s="141"/>
      <c r="C17" s="141"/>
      <c r="D17" s="141"/>
      <c r="E17" s="142"/>
      <c r="F17" s="88"/>
      <c r="G17" s="6">
        <f>P7-G16</f>
        <v>6465974</v>
      </c>
      <c r="H17" s="87"/>
      <c r="I17" s="34"/>
      <c r="J17" s="34"/>
      <c r="K17" s="34"/>
      <c r="L17" s="89"/>
      <c r="M17" s="89"/>
      <c r="N17" s="89"/>
      <c r="O17" s="89"/>
      <c r="P17" s="89"/>
      <c r="Q17" s="66"/>
    </row>
    <row r="18" spans="1:17" s="17" customFormat="1" ht="15" customHeight="1" x14ac:dyDescent="0.25">
      <c r="A18" s="57"/>
      <c r="B18" s="58"/>
      <c r="C18" s="58"/>
      <c r="D18" s="58"/>
      <c r="E18" s="58"/>
      <c r="F18" s="58"/>
      <c r="G18" s="59"/>
      <c r="H18" s="57"/>
      <c r="I18" s="60"/>
      <c r="J18" s="60"/>
      <c r="K18" s="60"/>
      <c r="L18" s="61"/>
      <c r="M18" s="61"/>
      <c r="N18" s="61"/>
      <c r="O18" s="61"/>
      <c r="P18" s="61"/>
      <c r="Q18" s="65"/>
    </row>
    <row r="19" spans="1:17" s="98" customFormat="1" ht="15" customHeight="1" x14ac:dyDescent="0.25">
      <c r="A19" s="126" t="s">
        <v>20</v>
      </c>
      <c r="B19" s="126"/>
      <c r="C19" s="127"/>
      <c r="D19" s="62"/>
      <c r="E19" s="62"/>
      <c r="F19" s="62"/>
      <c r="G19" s="63"/>
      <c r="H19" s="128"/>
      <c r="I19" s="129"/>
      <c r="J19" s="129"/>
      <c r="K19" s="86"/>
      <c r="L19" s="29"/>
      <c r="M19" s="130" t="s">
        <v>1</v>
      </c>
      <c r="N19" s="129"/>
      <c r="O19" s="131"/>
      <c r="P19" s="132">
        <v>31740258</v>
      </c>
      <c r="Q19" s="133"/>
    </row>
    <row r="20" spans="1:17" s="99" customFormat="1" ht="15" customHeight="1" x14ac:dyDescent="0.25">
      <c r="A20" s="56" t="s">
        <v>27</v>
      </c>
      <c r="B20" s="56" t="s">
        <v>2</v>
      </c>
      <c r="C20" s="56" t="s">
        <v>3</v>
      </c>
      <c r="D20" s="56" t="s">
        <v>4</v>
      </c>
      <c r="E20" s="56" t="s">
        <v>5</v>
      </c>
      <c r="F20" s="56" t="s">
        <v>6</v>
      </c>
      <c r="G20" s="56" t="s">
        <v>7</v>
      </c>
      <c r="H20" s="56" t="s">
        <v>8</v>
      </c>
      <c r="I20" s="56" t="s">
        <v>9</v>
      </c>
      <c r="J20" s="56" t="s">
        <v>10</v>
      </c>
      <c r="K20" s="56" t="s">
        <v>11</v>
      </c>
      <c r="L20" s="56" t="s">
        <v>12</v>
      </c>
      <c r="M20" s="144" t="s">
        <v>13</v>
      </c>
      <c r="N20" s="145"/>
      <c r="O20" s="145"/>
      <c r="P20" s="145"/>
      <c r="Q20" s="146"/>
    </row>
    <row r="21" spans="1:17" s="17" customFormat="1" ht="15" customHeight="1" x14ac:dyDescent="0.25">
      <c r="A21" s="9">
        <v>21422</v>
      </c>
      <c r="B21" s="9" t="s">
        <v>25</v>
      </c>
      <c r="C21" s="22" t="s">
        <v>26</v>
      </c>
      <c r="D21" s="5" t="s">
        <v>26</v>
      </c>
      <c r="E21" s="5">
        <v>10</v>
      </c>
      <c r="F21" s="5" t="s">
        <v>16</v>
      </c>
      <c r="G21" s="50">
        <v>3000000</v>
      </c>
      <c r="H21" s="5" t="s">
        <v>19</v>
      </c>
      <c r="I21" s="5">
        <v>168</v>
      </c>
      <c r="J21" s="5">
        <v>26</v>
      </c>
      <c r="K21" s="8">
        <v>0.04</v>
      </c>
      <c r="L21" s="48">
        <v>44238</v>
      </c>
      <c r="M21" s="176" t="s">
        <v>28</v>
      </c>
      <c r="N21" s="177"/>
      <c r="O21" s="177"/>
      <c r="P21" s="177"/>
      <c r="Q21" s="177"/>
    </row>
    <row r="22" spans="1:17" s="17" customFormat="1" ht="15" customHeight="1" thickBot="1" x14ac:dyDescent="0.3">
      <c r="A22" s="74">
        <v>21114</v>
      </c>
      <c r="B22" s="52" t="s">
        <v>48</v>
      </c>
      <c r="C22" s="74" t="s">
        <v>49</v>
      </c>
      <c r="D22" s="74" t="s">
        <v>50</v>
      </c>
      <c r="E22" s="52">
        <v>9</v>
      </c>
      <c r="F22" s="74" t="s">
        <v>16</v>
      </c>
      <c r="G22" s="76">
        <v>1000000</v>
      </c>
      <c r="H22" s="74" t="s">
        <v>19</v>
      </c>
      <c r="I22" s="77">
        <v>36</v>
      </c>
      <c r="J22" s="74">
        <v>10</v>
      </c>
      <c r="K22" s="100">
        <v>0.09</v>
      </c>
      <c r="L22" s="101">
        <v>44310</v>
      </c>
      <c r="M22" s="150" t="s">
        <v>28</v>
      </c>
      <c r="N22" s="151"/>
      <c r="O22" s="151"/>
      <c r="P22" s="151"/>
      <c r="Q22" s="152"/>
    </row>
    <row r="23" spans="1:17" s="17" customFormat="1" ht="15" customHeight="1" thickBot="1" x14ac:dyDescent="0.3">
      <c r="A23" s="140" t="s">
        <v>22</v>
      </c>
      <c r="B23" s="141"/>
      <c r="C23" s="141"/>
      <c r="D23" s="141"/>
      <c r="E23" s="142"/>
      <c r="F23" s="88"/>
      <c r="G23" s="6">
        <f>SUM(G21:G22)</f>
        <v>4000000</v>
      </c>
      <c r="H23" s="4" t="s">
        <v>9</v>
      </c>
      <c r="I23" s="23">
        <f>SUM(I21:I22)</f>
        <v>204</v>
      </c>
      <c r="J23" s="24">
        <f>SUM(J21:J22)</f>
        <v>36</v>
      </c>
      <c r="K23" s="31"/>
      <c r="L23" s="153"/>
      <c r="M23" s="153"/>
      <c r="N23" s="153"/>
      <c r="O23" s="153"/>
      <c r="P23" s="153"/>
      <c r="Q23" s="154"/>
    </row>
    <row r="24" spans="1:17" s="1" customFormat="1" ht="15" customHeight="1" thickBot="1" x14ac:dyDescent="0.3">
      <c r="A24" s="140" t="s">
        <v>23</v>
      </c>
      <c r="B24" s="141"/>
      <c r="C24" s="141"/>
      <c r="D24" s="141"/>
      <c r="E24" s="142"/>
      <c r="F24" s="88"/>
      <c r="G24" s="6">
        <v>0</v>
      </c>
      <c r="H24" s="4" t="s">
        <v>9</v>
      </c>
      <c r="I24" s="25">
        <v>0</v>
      </c>
      <c r="J24" s="4">
        <v>0</v>
      </c>
      <c r="K24" s="32"/>
      <c r="L24" s="153"/>
      <c r="M24" s="153"/>
      <c r="N24" s="153"/>
      <c r="O24" s="153"/>
      <c r="P24" s="153"/>
      <c r="Q24" s="154"/>
    </row>
    <row r="25" spans="1:17" s="1" customFormat="1" ht="15" customHeight="1" thickBot="1" x14ac:dyDescent="0.3">
      <c r="A25" s="140" t="s">
        <v>24</v>
      </c>
      <c r="B25" s="141"/>
      <c r="C25" s="141"/>
      <c r="D25" s="141"/>
      <c r="E25" s="142"/>
      <c r="F25" s="88"/>
      <c r="G25" s="6">
        <f>P19-G24</f>
        <v>31740258</v>
      </c>
      <c r="H25" s="87"/>
      <c r="I25" s="34"/>
      <c r="J25" s="34"/>
      <c r="K25" s="34"/>
      <c r="L25" s="89"/>
      <c r="M25" s="89"/>
      <c r="N25" s="89"/>
      <c r="O25" s="89"/>
      <c r="P25" s="89"/>
      <c r="Q25" s="90"/>
    </row>
    <row r="26" spans="1:17" s="1" customFormat="1" x14ac:dyDescent="0.25">
      <c r="A26" s="10"/>
      <c r="B26" s="10"/>
      <c r="C26" s="10"/>
      <c r="D26" s="10"/>
      <c r="E26" s="10"/>
      <c r="F26" s="10"/>
      <c r="G26" s="16"/>
      <c r="H26" s="10"/>
      <c r="I26" s="10"/>
      <c r="J26" s="10"/>
      <c r="K26" s="10"/>
      <c r="L26" s="10"/>
      <c r="M26" s="41"/>
      <c r="N26" s="10"/>
      <c r="O26" s="10"/>
      <c r="P26" s="10"/>
      <c r="Q26" s="10"/>
    </row>
    <row r="27" spans="1:17" ht="15.75" customHeight="1" x14ac:dyDescent="0.25">
      <c r="A27" s="143" t="s">
        <v>21</v>
      </c>
      <c r="B27" s="143"/>
      <c r="C27" s="143"/>
      <c r="D27" s="143"/>
      <c r="E27" s="143"/>
      <c r="F27" s="143"/>
      <c r="G27" s="143"/>
      <c r="H27" s="143"/>
      <c r="I27" s="143"/>
      <c r="J27" s="143"/>
      <c r="K27" s="143"/>
      <c r="L27" s="143"/>
      <c r="M27" s="143"/>
      <c r="N27" s="10"/>
      <c r="O27" s="10"/>
      <c r="P27" s="10"/>
      <c r="Q27" s="10"/>
    </row>
    <row r="28" spans="1:17" ht="15.75" x14ac:dyDescent="0.25">
      <c r="A28" s="143" t="s">
        <v>41</v>
      </c>
      <c r="B28" s="143"/>
      <c r="C28" s="143"/>
      <c r="D28" s="143"/>
      <c r="E28" s="143"/>
      <c r="F28" s="143"/>
      <c r="G28" s="143"/>
      <c r="H28" s="143"/>
      <c r="I28" s="143"/>
      <c r="J28" s="143"/>
      <c r="K28" s="143"/>
      <c r="L28" s="143"/>
      <c r="M28" s="143"/>
    </row>
  </sheetData>
  <mergeCells count="36">
    <mergeCell ref="M9:Q9"/>
    <mergeCell ref="A1:Q1"/>
    <mergeCell ref="A2:Q2"/>
    <mergeCell ref="A3:Q3"/>
    <mergeCell ref="A4:Q4"/>
    <mergeCell ref="A5:Q5"/>
    <mergeCell ref="M6:P6"/>
    <mergeCell ref="A7:C7"/>
    <mergeCell ref="H7:J7"/>
    <mergeCell ref="M7:O7"/>
    <mergeCell ref="P7:Q7"/>
    <mergeCell ref="M8:Q8"/>
    <mergeCell ref="M10:Q10"/>
    <mergeCell ref="M13:Q13"/>
    <mergeCell ref="A15:E15"/>
    <mergeCell ref="L15:Q15"/>
    <mergeCell ref="A16:E16"/>
    <mergeCell ref="L16:Q16"/>
    <mergeCell ref="M14:Q14"/>
    <mergeCell ref="M11:Q11"/>
    <mergeCell ref="M12:Q12"/>
    <mergeCell ref="A23:E23"/>
    <mergeCell ref="L23:Q23"/>
    <mergeCell ref="A17:E17"/>
    <mergeCell ref="A19:C19"/>
    <mergeCell ref="H19:J19"/>
    <mergeCell ref="M19:O19"/>
    <mergeCell ref="P19:Q19"/>
    <mergeCell ref="M20:Q20"/>
    <mergeCell ref="M21:Q21"/>
    <mergeCell ref="M22:Q22"/>
    <mergeCell ref="A24:E24"/>
    <mergeCell ref="L24:Q24"/>
    <mergeCell ref="A25:E25"/>
    <mergeCell ref="A27:M27"/>
    <mergeCell ref="A28:M28"/>
  </mergeCells>
  <pageMargins left="0.7" right="0.7" top="0.75" bottom="0.75" header="0.3" footer="0.3"/>
  <pageSetup paperSize="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8"/>
      <c r="B1" s="158"/>
      <c r="C1" s="158"/>
      <c r="D1" s="158"/>
      <c r="E1" s="158"/>
      <c r="F1" s="158"/>
      <c r="G1" s="158"/>
      <c r="H1" s="158"/>
      <c r="I1" s="158"/>
      <c r="J1" s="158"/>
      <c r="K1" s="158"/>
      <c r="L1" s="158"/>
      <c r="M1" s="158"/>
      <c r="N1" s="158"/>
      <c r="O1" s="158"/>
      <c r="P1" s="158"/>
      <c r="Q1" s="158"/>
    </row>
    <row r="2" spans="1:18" ht="18" customHeight="1" x14ac:dyDescent="0.25">
      <c r="A2" s="159" t="s">
        <v>51</v>
      </c>
      <c r="B2" s="159"/>
      <c r="C2" s="159"/>
      <c r="D2" s="159"/>
      <c r="E2" s="159"/>
      <c r="F2" s="159"/>
      <c r="G2" s="159"/>
      <c r="H2" s="159"/>
      <c r="I2" s="159"/>
      <c r="J2" s="159"/>
      <c r="K2" s="159"/>
      <c r="L2" s="159"/>
      <c r="M2" s="160"/>
      <c r="N2" s="160"/>
      <c r="O2" s="160"/>
      <c r="P2" s="160"/>
      <c r="Q2" s="160"/>
    </row>
    <row r="3" spans="1:18" ht="13.5" customHeight="1" x14ac:dyDescent="0.25">
      <c r="A3" s="159" t="s">
        <v>31</v>
      </c>
      <c r="B3" s="159"/>
      <c r="C3" s="159"/>
      <c r="D3" s="159"/>
      <c r="E3" s="159"/>
      <c r="F3" s="159"/>
      <c r="G3" s="159"/>
      <c r="H3" s="159"/>
      <c r="I3" s="159"/>
      <c r="J3" s="159"/>
      <c r="K3" s="159"/>
      <c r="L3" s="159"/>
      <c r="M3" s="161"/>
      <c r="N3" s="161"/>
      <c r="O3" s="161"/>
      <c r="P3" s="161"/>
      <c r="Q3" s="161"/>
    </row>
    <row r="4" spans="1:18" ht="60" customHeight="1" x14ac:dyDescent="0.25">
      <c r="A4" s="162" t="s">
        <v>0</v>
      </c>
      <c r="B4" s="162"/>
      <c r="C4" s="162"/>
      <c r="D4" s="162"/>
      <c r="E4" s="162"/>
      <c r="F4" s="162"/>
      <c r="G4" s="162"/>
      <c r="H4" s="162"/>
      <c r="I4" s="162"/>
      <c r="J4" s="162"/>
      <c r="K4" s="162"/>
      <c r="L4" s="162"/>
      <c r="M4" s="162"/>
      <c r="N4" s="158"/>
      <c r="O4" s="158"/>
      <c r="P4" s="158"/>
      <c r="Q4" s="158"/>
    </row>
    <row r="5" spans="1:18" ht="18.75" customHeight="1" x14ac:dyDescent="0.25">
      <c r="A5" s="163" t="s">
        <v>30</v>
      </c>
      <c r="B5" s="164"/>
      <c r="C5" s="164"/>
      <c r="D5" s="164"/>
      <c r="E5" s="165"/>
      <c r="F5" s="165"/>
      <c r="G5" s="165"/>
      <c r="H5" s="165"/>
      <c r="I5" s="165"/>
      <c r="J5" s="165"/>
      <c r="K5" s="165"/>
      <c r="L5" s="165"/>
      <c r="M5" s="165"/>
      <c r="N5" s="165"/>
      <c r="O5" s="165"/>
      <c r="P5" s="165"/>
      <c r="Q5" s="165"/>
    </row>
    <row r="6" spans="1:18" s="1" customFormat="1" ht="14.25" customHeight="1" x14ac:dyDescent="0.25">
      <c r="A6" s="19"/>
      <c r="B6" s="20"/>
      <c r="C6" s="20"/>
      <c r="D6" s="20"/>
      <c r="E6" s="21"/>
      <c r="F6" s="21"/>
      <c r="G6" s="21"/>
      <c r="H6" s="21"/>
      <c r="I6" s="21"/>
      <c r="J6" s="21"/>
      <c r="K6" s="21"/>
      <c r="L6" s="21"/>
      <c r="M6" s="166"/>
      <c r="N6" s="166"/>
      <c r="O6" s="166"/>
      <c r="P6" s="166"/>
      <c r="Q6" s="18"/>
    </row>
    <row r="7" spans="1:18" s="1" customFormat="1" ht="15.75" x14ac:dyDescent="0.25">
      <c r="A7" s="167" t="s">
        <v>37</v>
      </c>
      <c r="B7" s="167"/>
      <c r="C7" s="168"/>
      <c r="D7" s="26"/>
      <c r="E7" s="26"/>
      <c r="F7" s="26"/>
      <c r="G7" s="27"/>
      <c r="H7" s="169"/>
      <c r="I7" s="170"/>
      <c r="J7" s="170"/>
      <c r="K7" s="72"/>
      <c r="L7" s="29"/>
      <c r="M7" s="130" t="s">
        <v>1</v>
      </c>
      <c r="N7" s="129"/>
      <c r="O7" s="131"/>
      <c r="P7" s="132">
        <v>9465974</v>
      </c>
      <c r="Q7" s="17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44" t="s">
        <v>13</v>
      </c>
      <c r="N8" s="145"/>
      <c r="O8" s="145"/>
      <c r="P8" s="145"/>
      <c r="Q8" s="146"/>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47" t="s">
        <v>28</v>
      </c>
      <c r="N9" s="148"/>
      <c r="O9" s="148"/>
      <c r="P9" s="148"/>
      <c r="Q9" s="149"/>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50" t="s">
        <v>32</v>
      </c>
      <c r="N10" s="151"/>
      <c r="O10" s="151"/>
      <c r="P10" s="151"/>
      <c r="Q10" s="152"/>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72" t="s">
        <v>28</v>
      </c>
      <c r="N11" s="173"/>
      <c r="O11" s="173"/>
      <c r="P11" s="173"/>
      <c r="Q11" s="174"/>
    </row>
    <row r="12" spans="1:18" s="17" customFormat="1" ht="15" customHeight="1" thickBot="1" x14ac:dyDescent="0.3">
      <c r="A12" s="140" t="s">
        <v>22</v>
      </c>
      <c r="B12" s="141"/>
      <c r="C12" s="141"/>
      <c r="D12" s="141"/>
      <c r="E12" s="142"/>
      <c r="F12" s="68"/>
      <c r="G12" s="6">
        <f>SUM(G9:G11)</f>
        <v>9000000</v>
      </c>
      <c r="H12" s="4" t="s">
        <v>9</v>
      </c>
      <c r="I12" s="23">
        <f>SUM(I9:I11)</f>
        <v>379</v>
      </c>
      <c r="J12" s="24">
        <f>SUM(J9:J11)</f>
        <v>60</v>
      </c>
      <c r="K12" s="31"/>
      <c r="L12" s="153"/>
      <c r="M12" s="153"/>
      <c r="N12" s="153"/>
      <c r="O12" s="153"/>
      <c r="P12" s="153"/>
      <c r="Q12" s="154"/>
    </row>
    <row r="13" spans="1:18" s="1" customFormat="1" ht="15" customHeight="1" thickBot="1" x14ac:dyDescent="0.3">
      <c r="A13" s="140" t="s">
        <v>23</v>
      </c>
      <c r="B13" s="141"/>
      <c r="C13" s="141"/>
      <c r="D13" s="141"/>
      <c r="E13" s="142"/>
      <c r="F13" s="68"/>
      <c r="G13" s="6">
        <f>G10</f>
        <v>3000000</v>
      </c>
      <c r="H13" s="4" t="s">
        <v>9</v>
      </c>
      <c r="I13" s="25">
        <f>I10</f>
        <v>171</v>
      </c>
      <c r="J13" s="4">
        <f>J10</f>
        <v>21</v>
      </c>
      <c r="K13" s="32"/>
      <c r="L13" s="153"/>
      <c r="M13" s="153"/>
      <c r="N13" s="153"/>
      <c r="O13" s="153"/>
      <c r="P13" s="175"/>
      <c r="Q13" s="154"/>
    </row>
    <row r="14" spans="1:18" s="1" customFormat="1" ht="29.25" customHeight="1" thickBot="1" x14ac:dyDescent="0.3">
      <c r="A14" s="140" t="s">
        <v>24</v>
      </c>
      <c r="B14" s="141"/>
      <c r="C14" s="141"/>
      <c r="D14" s="141"/>
      <c r="E14" s="142"/>
      <c r="F14" s="68"/>
      <c r="G14" s="6">
        <f>P7-G13</f>
        <v>6465974</v>
      </c>
      <c r="H14" s="67"/>
      <c r="I14" s="34"/>
      <c r="J14" s="34"/>
      <c r="K14" s="34"/>
      <c r="L14" s="69"/>
      <c r="M14" s="69"/>
      <c r="N14" s="69"/>
      <c r="O14" s="69"/>
      <c r="P14" s="69"/>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26" t="s">
        <v>20</v>
      </c>
      <c r="B16" s="126"/>
      <c r="C16" s="127"/>
      <c r="D16" s="62"/>
      <c r="E16" s="62"/>
      <c r="F16" s="62"/>
      <c r="G16" s="63"/>
      <c r="H16" s="128"/>
      <c r="I16" s="129"/>
      <c r="J16" s="129"/>
      <c r="K16" s="71"/>
      <c r="L16" s="29"/>
      <c r="M16" s="130" t="s">
        <v>1</v>
      </c>
      <c r="N16" s="129"/>
      <c r="O16" s="131"/>
      <c r="P16" s="132">
        <v>31740258</v>
      </c>
      <c r="Q16" s="133"/>
    </row>
    <row r="17" spans="1:17" s="17" customFormat="1" ht="31.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44" t="s">
        <v>13</v>
      </c>
      <c r="N17" s="145"/>
      <c r="O17" s="145"/>
      <c r="P17" s="145"/>
      <c r="Q17" s="146"/>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76" t="s">
        <v>28</v>
      </c>
      <c r="N18" s="177"/>
      <c r="O18" s="177"/>
      <c r="P18" s="177"/>
      <c r="Q18" s="177"/>
    </row>
    <row r="19" spans="1:17" s="98" customFormat="1" ht="15" customHeight="1" x14ac:dyDescent="0.25">
      <c r="A19" s="2">
        <v>21200</v>
      </c>
      <c r="B19" s="79" t="s">
        <v>42</v>
      </c>
      <c r="C19" s="2" t="s">
        <v>34</v>
      </c>
      <c r="D19" s="2" t="s">
        <v>35</v>
      </c>
      <c r="E19" s="97">
        <v>5</v>
      </c>
      <c r="F19" s="2" t="s">
        <v>44</v>
      </c>
      <c r="G19" s="80">
        <v>3000000</v>
      </c>
      <c r="H19" s="2" t="s">
        <v>36</v>
      </c>
      <c r="I19" s="81">
        <v>105</v>
      </c>
      <c r="J19" s="2">
        <v>18</v>
      </c>
      <c r="K19" s="82">
        <v>0.09</v>
      </c>
      <c r="L19" s="83">
        <v>44280</v>
      </c>
      <c r="M19" s="147" t="s">
        <v>28</v>
      </c>
      <c r="N19" s="148"/>
      <c r="O19" s="148"/>
      <c r="P19" s="148"/>
      <c r="Q19" s="149"/>
    </row>
    <row r="20" spans="1:17" s="99" customFormat="1" ht="15" customHeight="1" x14ac:dyDescent="0.25">
      <c r="A20" s="2">
        <v>21210</v>
      </c>
      <c r="B20" s="79" t="s">
        <v>45</v>
      </c>
      <c r="C20" s="2" t="s">
        <v>46</v>
      </c>
      <c r="D20" s="2" t="s">
        <v>47</v>
      </c>
      <c r="E20" s="79">
        <v>6</v>
      </c>
      <c r="F20" s="2" t="s">
        <v>16</v>
      </c>
      <c r="G20" s="80">
        <v>3000000</v>
      </c>
      <c r="H20" s="2" t="s">
        <v>17</v>
      </c>
      <c r="I20" s="81">
        <v>72</v>
      </c>
      <c r="J20" s="2">
        <v>30</v>
      </c>
      <c r="K20" s="82">
        <v>0.09</v>
      </c>
      <c r="L20" s="83">
        <v>44263</v>
      </c>
      <c r="M20" s="147" t="s">
        <v>28</v>
      </c>
      <c r="N20" s="148"/>
      <c r="O20" s="148"/>
      <c r="P20" s="148"/>
      <c r="Q20" s="149"/>
    </row>
    <row r="21" spans="1:17" s="17" customFormat="1" ht="15" customHeight="1" thickBot="1" x14ac:dyDescent="0.3">
      <c r="A21" s="91">
        <v>21114</v>
      </c>
      <c r="B21" s="92" t="s">
        <v>48</v>
      </c>
      <c r="C21" s="91" t="s">
        <v>49</v>
      </c>
      <c r="D21" s="91" t="s">
        <v>50</v>
      </c>
      <c r="E21" s="52">
        <v>9</v>
      </c>
      <c r="F21" s="91" t="s">
        <v>16</v>
      </c>
      <c r="G21" s="93">
        <v>1000000</v>
      </c>
      <c r="H21" s="91" t="s">
        <v>19</v>
      </c>
      <c r="I21" s="94">
        <v>36</v>
      </c>
      <c r="J21" s="91">
        <v>10</v>
      </c>
      <c r="K21" s="95">
        <v>0.09</v>
      </c>
      <c r="L21" s="96">
        <v>44310</v>
      </c>
      <c r="M21" s="178" t="s">
        <v>28</v>
      </c>
      <c r="N21" s="179"/>
      <c r="O21" s="179"/>
      <c r="P21" s="179"/>
      <c r="Q21" s="180"/>
    </row>
    <row r="22" spans="1:17" s="17" customFormat="1" ht="15" customHeight="1" thickBot="1" x14ac:dyDescent="0.3">
      <c r="A22" s="140" t="s">
        <v>22</v>
      </c>
      <c r="B22" s="141"/>
      <c r="C22" s="141"/>
      <c r="D22" s="141"/>
      <c r="E22" s="142"/>
      <c r="F22" s="68"/>
      <c r="G22" s="6">
        <f>SUM(G18:G21)</f>
        <v>10000000</v>
      </c>
      <c r="H22" s="4" t="s">
        <v>9</v>
      </c>
      <c r="I22" s="23">
        <f>SUM(I18:I21)</f>
        <v>381</v>
      </c>
      <c r="J22" s="24">
        <f>SUM(J18:J21)</f>
        <v>84</v>
      </c>
      <c r="K22" s="31"/>
      <c r="L22" s="153"/>
      <c r="M22" s="153"/>
      <c r="N22" s="153"/>
      <c r="O22" s="153"/>
      <c r="P22" s="153"/>
      <c r="Q22" s="154"/>
    </row>
    <row r="23" spans="1:17" s="17" customFormat="1" ht="15" customHeight="1" thickBot="1" x14ac:dyDescent="0.3">
      <c r="A23" s="140" t="s">
        <v>23</v>
      </c>
      <c r="B23" s="141"/>
      <c r="C23" s="141"/>
      <c r="D23" s="141"/>
      <c r="E23" s="142"/>
      <c r="F23" s="68"/>
      <c r="G23" s="6">
        <v>0</v>
      </c>
      <c r="H23" s="4" t="s">
        <v>9</v>
      </c>
      <c r="I23" s="25">
        <v>0</v>
      </c>
      <c r="J23" s="4">
        <v>0</v>
      </c>
      <c r="K23" s="32"/>
      <c r="L23" s="153"/>
      <c r="M23" s="153"/>
      <c r="N23" s="153"/>
      <c r="O23" s="153"/>
      <c r="P23" s="153"/>
      <c r="Q23" s="154"/>
    </row>
    <row r="24" spans="1:17" s="1" customFormat="1" ht="15" customHeight="1" thickBot="1" x14ac:dyDescent="0.3">
      <c r="A24" s="140" t="s">
        <v>24</v>
      </c>
      <c r="B24" s="141"/>
      <c r="C24" s="141"/>
      <c r="D24" s="141"/>
      <c r="E24" s="142"/>
      <c r="F24" s="68"/>
      <c r="G24" s="6">
        <f>P16-G23</f>
        <v>31740258</v>
      </c>
      <c r="H24" s="67"/>
      <c r="I24" s="34"/>
      <c r="J24" s="34"/>
      <c r="K24" s="34"/>
      <c r="L24" s="69"/>
      <c r="M24" s="69"/>
      <c r="N24" s="69"/>
      <c r="O24" s="69"/>
      <c r="P24" s="69"/>
      <c r="Q24" s="70"/>
    </row>
    <row r="25" spans="1:17" s="1" customFormat="1" ht="15" customHeight="1" x14ac:dyDescent="0.25">
      <c r="A25" s="10"/>
      <c r="B25" s="10"/>
      <c r="C25" s="10"/>
      <c r="D25" s="10"/>
      <c r="E25" s="10"/>
      <c r="F25" s="10"/>
      <c r="G25" s="16"/>
      <c r="H25" s="10"/>
      <c r="I25" s="10"/>
      <c r="J25" s="10"/>
      <c r="K25" s="10"/>
      <c r="L25" s="10"/>
      <c r="M25" s="41"/>
      <c r="N25" s="10"/>
      <c r="O25" s="10"/>
      <c r="P25" s="10"/>
      <c r="Q25" s="10"/>
    </row>
    <row r="26" spans="1:17" s="1" customFormat="1" ht="15.75" x14ac:dyDescent="0.25">
      <c r="A26" s="143" t="s">
        <v>21</v>
      </c>
      <c r="B26" s="143"/>
      <c r="C26" s="143"/>
      <c r="D26" s="143"/>
      <c r="E26" s="143"/>
      <c r="F26" s="143"/>
      <c r="G26" s="143"/>
      <c r="H26" s="143"/>
      <c r="I26" s="143"/>
      <c r="J26" s="143"/>
      <c r="K26" s="143"/>
      <c r="L26" s="143"/>
      <c r="M26" s="143"/>
      <c r="N26" s="10"/>
      <c r="O26" s="10"/>
      <c r="P26" s="10"/>
      <c r="Q26" s="10"/>
    </row>
    <row r="27" spans="1:17" ht="15.75" customHeight="1" x14ac:dyDescent="0.25">
      <c r="A27" s="143" t="s">
        <v>41</v>
      </c>
      <c r="B27" s="143"/>
      <c r="C27" s="143"/>
      <c r="D27" s="143"/>
      <c r="E27" s="143"/>
      <c r="F27" s="143"/>
      <c r="G27" s="143"/>
      <c r="H27" s="143"/>
      <c r="I27" s="143"/>
      <c r="J27" s="143"/>
      <c r="K27" s="143"/>
      <c r="L27" s="143"/>
      <c r="M27" s="143"/>
    </row>
  </sheetData>
  <mergeCells count="35">
    <mergeCell ref="A24:E24"/>
    <mergeCell ref="A26:M26"/>
    <mergeCell ref="A27:M27"/>
    <mergeCell ref="M18:Q18"/>
    <mergeCell ref="M21:Q21"/>
    <mergeCell ref="A22:E22"/>
    <mergeCell ref="L22:Q22"/>
    <mergeCell ref="A23:E23"/>
    <mergeCell ref="L23:Q23"/>
    <mergeCell ref="M19:Q19"/>
    <mergeCell ref="M20:Q20"/>
    <mergeCell ref="M17:Q17"/>
    <mergeCell ref="M10:Q10"/>
    <mergeCell ref="M11:Q11"/>
    <mergeCell ref="A12:E12"/>
    <mergeCell ref="L12:Q12"/>
    <mergeCell ref="A13:E13"/>
    <mergeCell ref="L13:Q13"/>
    <mergeCell ref="A14:E14"/>
    <mergeCell ref="A16:C16"/>
    <mergeCell ref="H16:J16"/>
    <mergeCell ref="M16:O16"/>
    <mergeCell ref="P16:Q16"/>
    <mergeCell ref="M9:Q9"/>
    <mergeCell ref="A1:Q1"/>
    <mergeCell ref="A2:Q2"/>
    <mergeCell ref="A3:Q3"/>
    <mergeCell ref="A4:Q4"/>
    <mergeCell ref="A5:Q5"/>
    <mergeCell ref="M6:P6"/>
    <mergeCell ref="A7:C7"/>
    <mergeCell ref="H7:J7"/>
    <mergeCell ref="M7:O7"/>
    <mergeCell ref="P7:Q7"/>
    <mergeCell ref="M8:Q8"/>
  </mergeCells>
  <pageMargins left="0.7" right="0.7" top="0.75" bottom="0.75" header="0.3" footer="0.3"/>
  <pageSetup paperSize="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5" zoomScale="80" zoomScaleNormal="80" workbookViewId="0">
      <selection activeCell="A4" sqref="A4:Q4"/>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8"/>
      <c r="B1" s="158"/>
      <c r="C1" s="158"/>
      <c r="D1" s="158"/>
      <c r="E1" s="158"/>
      <c r="F1" s="158"/>
      <c r="G1" s="158"/>
      <c r="H1" s="158"/>
      <c r="I1" s="158"/>
      <c r="J1" s="158"/>
      <c r="K1" s="158"/>
      <c r="L1" s="158"/>
      <c r="M1" s="158"/>
      <c r="N1" s="158"/>
      <c r="O1" s="158"/>
      <c r="P1" s="158"/>
      <c r="Q1" s="158"/>
    </row>
    <row r="2" spans="1:18" ht="18" customHeight="1" x14ac:dyDescent="0.25">
      <c r="A2" s="159" t="s">
        <v>33</v>
      </c>
      <c r="B2" s="159"/>
      <c r="C2" s="159"/>
      <c r="D2" s="159"/>
      <c r="E2" s="159"/>
      <c r="F2" s="159"/>
      <c r="G2" s="159"/>
      <c r="H2" s="159"/>
      <c r="I2" s="159"/>
      <c r="J2" s="159"/>
      <c r="K2" s="159"/>
      <c r="L2" s="159"/>
      <c r="M2" s="160"/>
      <c r="N2" s="160"/>
      <c r="O2" s="160"/>
      <c r="P2" s="160"/>
      <c r="Q2" s="160"/>
    </row>
    <row r="3" spans="1:18" ht="13.5" customHeight="1" x14ac:dyDescent="0.25">
      <c r="A3" s="159" t="s">
        <v>31</v>
      </c>
      <c r="B3" s="159"/>
      <c r="C3" s="159"/>
      <c r="D3" s="159"/>
      <c r="E3" s="159"/>
      <c r="F3" s="159"/>
      <c r="G3" s="159"/>
      <c r="H3" s="159"/>
      <c r="I3" s="159"/>
      <c r="J3" s="159"/>
      <c r="K3" s="159"/>
      <c r="L3" s="159"/>
      <c r="M3" s="161"/>
      <c r="N3" s="161"/>
      <c r="O3" s="161"/>
      <c r="P3" s="161"/>
      <c r="Q3" s="161"/>
    </row>
    <row r="4" spans="1:18" ht="60" customHeight="1" x14ac:dyDescent="0.25">
      <c r="A4" s="162" t="s">
        <v>0</v>
      </c>
      <c r="B4" s="162"/>
      <c r="C4" s="162"/>
      <c r="D4" s="162"/>
      <c r="E4" s="162"/>
      <c r="F4" s="162"/>
      <c r="G4" s="162"/>
      <c r="H4" s="162"/>
      <c r="I4" s="162"/>
      <c r="J4" s="162"/>
      <c r="K4" s="162"/>
      <c r="L4" s="162"/>
      <c r="M4" s="162"/>
      <c r="N4" s="158"/>
      <c r="O4" s="158"/>
      <c r="P4" s="158"/>
      <c r="Q4" s="158"/>
    </row>
    <row r="5" spans="1:18" ht="18.75" customHeight="1" x14ac:dyDescent="0.25">
      <c r="A5" s="163" t="s">
        <v>30</v>
      </c>
      <c r="B5" s="164"/>
      <c r="C5" s="164"/>
      <c r="D5" s="164"/>
      <c r="E5" s="165"/>
      <c r="F5" s="165"/>
      <c r="G5" s="165"/>
      <c r="H5" s="165"/>
      <c r="I5" s="165"/>
      <c r="J5" s="165"/>
      <c r="K5" s="165"/>
      <c r="L5" s="165"/>
      <c r="M5" s="165"/>
      <c r="N5" s="165"/>
      <c r="O5" s="165"/>
      <c r="P5" s="165"/>
      <c r="Q5" s="165"/>
    </row>
    <row r="6" spans="1:18" s="1" customFormat="1" ht="14.25" customHeight="1" x14ac:dyDescent="0.25">
      <c r="A6" s="19"/>
      <c r="B6" s="20"/>
      <c r="C6" s="20"/>
      <c r="D6" s="20"/>
      <c r="E6" s="21"/>
      <c r="F6" s="21"/>
      <c r="G6" s="21"/>
      <c r="H6" s="21"/>
      <c r="I6" s="21"/>
      <c r="J6" s="21"/>
      <c r="K6" s="21"/>
      <c r="L6" s="21"/>
      <c r="M6" s="166"/>
      <c r="N6" s="166"/>
      <c r="O6" s="166"/>
      <c r="P6" s="166"/>
      <c r="Q6" s="18"/>
    </row>
    <row r="7" spans="1:18" s="1" customFormat="1" ht="15.75" x14ac:dyDescent="0.25">
      <c r="A7" s="167" t="s">
        <v>37</v>
      </c>
      <c r="B7" s="167"/>
      <c r="C7" s="168"/>
      <c r="D7" s="26"/>
      <c r="E7" s="26"/>
      <c r="F7" s="26"/>
      <c r="G7" s="27"/>
      <c r="H7" s="169"/>
      <c r="I7" s="170"/>
      <c r="J7" s="170"/>
      <c r="K7" s="45"/>
      <c r="L7" s="29"/>
      <c r="M7" s="130" t="s">
        <v>1</v>
      </c>
      <c r="N7" s="129"/>
      <c r="O7" s="131"/>
      <c r="P7" s="132">
        <v>9465974</v>
      </c>
      <c r="Q7" s="17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44" t="s">
        <v>13</v>
      </c>
      <c r="N8" s="145"/>
      <c r="O8" s="145"/>
      <c r="P8" s="145"/>
      <c r="Q8" s="146"/>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47" t="s">
        <v>28</v>
      </c>
      <c r="N9" s="148"/>
      <c r="O9" s="148"/>
      <c r="P9" s="148"/>
      <c r="Q9" s="149"/>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50" t="s">
        <v>32</v>
      </c>
      <c r="N10" s="151"/>
      <c r="O10" s="151"/>
      <c r="P10" s="151"/>
      <c r="Q10" s="152"/>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72" t="s">
        <v>28</v>
      </c>
      <c r="N11" s="173"/>
      <c r="O11" s="173"/>
      <c r="P11" s="173"/>
      <c r="Q11" s="174"/>
    </row>
    <row r="12" spans="1:18" s="17" customFormat="1" ht="15" customHeight="1" thickBot="1" x14ac:dyDescent="0.3">
      <c r="A12" s="140" t="s">
        <v>22</v>
      </c>
      <c r="B12" s="141"/>
      <c r="C12" s="141"/>
      <c r="D12" s="141"/>
      <c r="E12" s="142"/>
      <c r="F12" s="43"/>
      <c r="G12" s="6">
        <f>SUM(G9)</f>
        <v>3000000</v>
      </c>
      <c r="H12" s="4" t="s">
        <v>9</v>
      </c>
      <c r="I12" s="23">
        <f>SUM(I9:I10)</f>
        <v>239</v>
      </c>
      <c r="J12" s="24">
        <f>SUM(J9:J10)</f>
        <v>42</v>
      </c>
      <c r="K12" s="31"/>
      <c r="L12" s="153"/>
      <c r="M12" s="153"/>
      <c r="N12" s="153"/>
      <c r="O12" s="153"/>
      <c r="P12" s="153"/>
      <c r="Q12" s="154"/>
    </row>
    <row r="13" spans="1:18" s="1" customFormat="1" ht="15" customHeight="1" thickBot="1" x14ac:dyDescent="0.3">
      <c r="A13" s="140" t="s">
        <v>23</v>
      </c>
      <c r="B13" s="141"/>
      <c r="C13" s="141"/>
      <c r="D13" s="141"/>
      <c r="E13" s="142"/>
      <c r="F13" s="43"/>
      <c r="G13" s="6">
        <f>G10</f>
        <v>3000000</v>
      </c>
      <c r="H13" s="4" t="s">
        <v>9</v>
      </c>
      <c r="I13" s="25">
        <f>I10</f>
        <v>171</v>
      </c>
      <c r="J13" s="4">
        <f>J10</f>
        <v>21</v>
      </c>
      <c r="K13" s="32"/>
      <c r="L13" s="153"/>
      <c r="M13" s="153"/>
      <c r="N13" s="153"/>
      <c r="O13" s="153"/>
      <c r="P13" s="175"/>
      <c r="Q13" s="154"/>
    </row>
    <row r="14" spans="1:18" s="1" customFormat="1" ht="29.25" customHeight="1" thickBot="1" x14ac:dyDescent="0.3">
      <c r="A14" s="140" t="s">
        <v>24</v>
      </c>
      <c r="B14" s="141"/>
      <c r="C14" s="141"/>
      <c r="D14" s="141"/>
      <c r="E14" s="142"/>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26" t="s">
        <v>20</v>
      </c>
      <c r="B16" s="126"/>
      <c r="C16" s="127"/>
      <c r="D16" s="62"/>
      <c r="E16" s="62"/>
      <c r="F16" s="62"/>
      <c r="G16" s="63"/>
      <c r="H16" s="128"/>
      <c r="I16" s="129"/>
      <c r="J16" s="129"/>
      <c r="K16" s="46"/>
      <c r="L16" s="29"/>
      <c r="M16" s="130" t="s">
        <v>1</v>
      </c>
      <c r="N16" s="129"/>
      <c r="O16" s="131"/>
      <c r="P16" s="132">
        <v>31740258</v>
      </c>
      <c r="Q16" s="133"/>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44" t="s">
        <v>13</v>
      </c>
      <c r="N17" s="145"/>
      <c r="O17" s="145"/>
      <c r="P17" s="145"/>
      <c r="Q17" s="146"/>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76" t="s">
        <v>28</v>
      </c>
      <c r="N18" s="177"/>
      <c r="O18" s="177"/>
      <c r="P18" s="177"/>
      <c r="Q18" s="177"/>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172" t="s">
        <v>28</v>
      </c>
      <c r="N19" s="173"/>
      <c r="O19" s="173"/>
      <c r="P19" s="173"/>
      <c r="Q19" s="174"/>
    </row>
    <row r="20" spans="1:17" s="17" customFormat="1" ht="15" customHeight="1" thickBot="1" x14ac:dyDescent="0.3">
      <c r="A20" s="140" t="s">
        <v>22</v>
      </c>
      <c r="B20" s="141"/>
      <c r="C20" s="141"/>
      <c r="D20" s="141"/>
      <c r="E20" s="142"/>
      <c r="F20" s="38"/>
      <c r="G20" s="6">
        <f>SUM(G18:G19)</f>
        <v>6000000</v>
      </c>
      <c r="H20" s="4" t="s">
        <v>9</v>
      </c>
      <c r="I20" s="23">
        <f>SUM(I18:I19)</f>
        <v>273</v>
      </c>
      <c r="J20" s="24">
        <f>SUM(J18:J19)</f>
        <v>44</v>
      </c>
      <c r="K20" s="31"/>
      <c r="L20" s="153"/>
      <c r="M20" s="153"/>
      <c r="N20" s="153"/>
      <c r="O20" s="153"/>
      <c r="P20" s="153"/>
      <c r="Q20" s="154"/>
    </row>
    <row r="21" spans="1:17" s="17" customFormat="1" ht="15" customHeight="1" thickBot="1" x14ac:dyDescent="0.3">
      <c r="A21" s="140" t="s">
        <v>23</v>
      </c>
      <c r="B21" s="141"/>
      <c r="C21" s="141"/>
      <c r="D21" s="141"/>
      <c r="E21" s="142"/>
      <c r="F21" s="38"/>
      <c r="G21" s="6">
        <v>0</v>
      </c>
      <c r="H21" s="4" t="s">
        <v>9</v>
      </c>
      <c r="I21" s="25">
        <v>0</v>
      </c>
      <c r="J21" s="4">
        <v>0</v>
      </c>
      <c r="K21" s="32"/>
      <c r="L21" s="153"/>
      <c r="M21" s="153"/>
      <c r="N21" s="153"/>
      <c r="O21" s="153"/>
      <c r="P21" s="153"/>
      <c r="Q21" s="154"/>
    </row>
    <row r="22" spans="1:17" s="1" customFormat="1" ht="15" customHeight="1" thickBot="1" x14ac:dyDescent="0.3">
      <c r="A22" s="140" t="s">
        <v>24</v>
      </c>
      <c r="B22" s="141"/>
      <c r="C22" s="141"/>
      <c r="D22" s="141"/>
      <c r="E22" s="142"/>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143" t="s">
        <v>21</v>
      </c>
      <c r="B24" s="143"/>
      <c r="C24" s="143"/>
      <c r="D24" s="143"/>
      <c r="E24" s="143"/>
      <c r="F24" s="143"/>
      <c r="G24" s="143"/>
      <c r="H24" s="143"/>
      <c r="I24" s="143"/>
      <c r="J24" s="143"/>
      <c r="K24" s="143"/>
      <c r="L24" s="143"/>
      <c r="M24" s="143"/>
      <c r="N24" s="10"/>
      <c r="O24" s="10"/>
      <c r="P24" s="10"/>
      <c r="Q24" s="10"/>
    </row>
    <row r="25" spans="1:17" ht="15.75" customHeight="1" x14ac:dyDescent="0.25">
      <c r="A25" s="143" t="s">
        <v>41</v>
      </c>
      <c r="B25" s="143"/>
      <c r="C25" s="143"/>
      <c r="D25" s="143"/>
      <c r="E25" s="143"/>
      <c r="F25" s="143"/>
      <c r="G25" s="143"/>
      <c r="H25" s="143"/>
      <c r="I25" s="143"/>
      <c r="J25" s="143"/>
      <c r="K25" s="143"/>
      <c r="L25" s="143"/>
      <c r="M25" s="143"/>
    </row>
  </sheetData>
  <mergeCells count="33">
    <mergeCell ref="M19:Q19"/>
    <mergeCell ref="A25:M25"/>
    <mergeCell ref="A24:M24"/>
    <mergeCell ref="A20:E20"/>
    <mergeCell ref="L20:Q20"/>
    <mergeCell ref="A21:E21"/>
    <mergeCell ref="L21:Q21"/>
    <mergeCell ref="A22:E22"/>
    <mergeCell ref="A12:E12"/>
    <mergeCell ref="A16:C16"/>
    <mergeCell ref="H16:J16"/>
    <mergeCell ref="M16:O16"/>
    <mergeCell ref="P16:Q16"/>
    <mergeCell ref="L12:Q12"/>
    <mergeCell ref="A13:E13"/>
    <mergeCell ref="L13:Q13"/>
    <mergeCell ref="A14:E14"/>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s>
  <pageMargins left="0.7" right="0.7" top="0.75" bottom="0.75" header="0.3" footer="0.3"/>
  <pageSetup paperSize="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C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158"/>
      <c r="B1" s="158"/>
      <c r="C1" s="158"/>
      <c r="D1" s="158"/>
      <c r="E1" s="158"/>
      <c r="F1" s="158"/>
      <c r="G1" s="158"/>
      <c r="H1" s="158"/>
      <c r="I1" s="158"/>
      <c r="J1" s="158"/>
      <c r="K1" s="158"/>
      <c r="L1" s="158"/>
      <c r="M1" s="158"/>
      <c r="N1" s="158"/>
      <c r="O1" s="158"/>
      <c r="P1" s="158"/>
      <c r="Q1" s="158"/>
    </row>
    <row r="2" spans="1:17" ht="18" customHeight="1" x14ac:dyDescent="0.25">
      <c r="A2" s="159" t="s">
        <v>29</v>
      </c>
      <c r="B2" s="159"/>
      <c r="C2" s="159"/>
      <c r="D2" s="159"/>
      <c r="E2" s="159"/>
      <c r="F2" s="159"/>
      <c r="G2" s="159"/>
      <c r="H2" s="159"/>
      <c r="I2" s="159"/>
      <c r="J2" s="159"/>
      <c r="K2" s="159"/>
      <c r="L2" s="159"/>
      <c r="M2" s="160"/>
      <c r="N2" s="160"/>
      <c r="O2" s="160"/>
      <c r="P2" s="160"/>
      <c r="Q2" s="160"/>
    </row>
    <row r="3" spans="1:17" ht="12.75" customHeight="1" x14ac:dyDescent="0.25">
      <c r="A3" s="159" t="s">
        <v>31</v>
      </c>
      <c r="B3" s="159"/>
      <c r="C3" s="159"/>
      <c r="D3" s="159"/>
      <c r="E3" s="159"/>
      <c r="F3" s="159"/>
      <c r="G3" s="159"/>
      <c r="H3" s="159"/>
      <c r="I3" s="159"/>
      <c r="J3" s="159"/>
      <c r="K3" s="159"/>
      <c r="L3" s="159"/>
      <c r="M3" s="161"/>
      <c r="N3" s="161"/>
      <c r="O3" s="161"/>
      <c r="P3" s="161"/>
      <c r="Q3" s="161"/>
    </row>
    <row r="4" spans="1:17" ht="60" customHeight="1" x14ac:dyDescent="0.25">
      <c r="A4" s="162" t="s">
        <v>0</v>
      </c>
      <c r="B4" s="162"/>
      <c r="C4" s="162"/>
      <c r="D4" s="162"/>
      <c r="E4" s="162"/>
      <c r="F4" s="162"/>
      <c r="G4" s="162"/>
      <c r="H4" s="162"/>
      <c r="I4" s="162"/>
      <c r="J4" s="162"/>
      <c r="K4" s="162"/>
      <c r="L4" s="162"/>
      <c r="M4" s="162"/>
      <c r="N4" s="158"/>
      <c r="O4" s="158"/>
      <c r="P4" s="158"/>
      <c r="Q4" s="158"/>
    </row>
    <row r="5" spans="1:17" ht="18.75" customHeight="1" x14ac:dyDescent="0.25">
      <c r="A5" s="163" t="s">
        <v>30</v>
      </c>
      <c r="B5" s="164"/>
      <c r="C5" s="164"/>
      <c r="D5" s="164"/>
      <c r="E5" s="165"/>
      <c r="F5" s="165"/>
      <c r="G5" s="165"/>
      <c r="H5" s="165"/>
      <c r="I5" s="165"/>
      <c r="J5" s="165"/>
      <c r="K5" s="165"/>
      <c r="L5" s="165"/>
      <c r="M5" s="165"/>
      <c r="N5" s="165"/>
      <c r="O5" s="165"/>
      <c r="P5" s="165"/>
      <c r="Q5" s="165"/>
    </row>
    <row r="6" spans="1:17" ht="14.25" customHeight="1" x14ac:dyDescent="0.25">
      <c r="A6" s="19"/>
      <c r="B6" s="20"/>
      <c r="C6" s="20"/>
      <c r="D6" s="20"/>
      <c r="E6" s="21"/>
      <c r="F6" s="21"/>
      <c r="G6" s="21"/>
      <c r="H6" s="21"/>
      <c r="I6" s="21"/>
      <c r="J6" s="21"/>
      <c r="K6" s="21"/>
      <c r="L6" s="21"/>
      <c r="M6" s="166"/>
      <c r="N6" s="166"/>
      <c r="O6" s="166"/>
      <c r="P6" s="166"/>
      <c r="Q6" s="18"/>
    </row>
    <row r="7" spans="1:17" ht="15.75" x14ac:dyDescent="0.25">
      <c r="A7" s="167" t="s">
        <v>20</v>
      </c>
      <c r="B7" s="167"/>
      <c r="C7" s="168"/>
      <c r="D7" s="26"/>
      <c r="E7" s="26"/>
      <c r="F7" s="26"/>
      <c r="G7" s="27"/>
      <c r="H7" s="169"/>
      <c r="I7" s="170"/>
      <c r="J7" s="170"/>
      <c r="K7" s="28"/>
      <c r="L7" s="29"/>
      <c r="M7" s="130" t="s">
        <v>1</v>
      </c>
      <c r="N7" s="129"/>
      <c r="O7" s="131"/>
      <c r="P7" s="132">
        <v>31740258</v>
      </c>
      <c r="Q7" s="171"/>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44" t="s">
        <v>13</v>
      </c>
      <c r="N8" s="145"/>
      <c r="O8" s="145"/>
      <c r="P8" s="145"/>
      <c r="Q8" s="146"/>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176" t="s">
        <v>28</v>
      </c>
      <c r="N9" s="177"/>
      <c r="O9" s="177"/>
      <c r="P9" s="177"/>
      <c r="Q9" s="177"/>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172" t="s">
        <v>32</v>
      </c>
      <c r="N10" s="173"/>
      <c r="O10" s="173"/>
      <c r="P10" s="173"/>
      <c r="Q10" s="174"/>
    </row>
    <row r="11" spans="1:17" s="17" customFormat="1" ht="15" customHeight="1" thickBot="1" x14ac:dyDescent="0.3">
      <c r="A11" s="140" t="s">
        <v>22</v>
      </c>
      <c r="B11" s="141"/>
      <c r="C11" s="141"/>
      <c r="D11" s="141"/>
      <c r="E11" s="142"/>
      <c r="F11" s="30"/>
      <c r="G11" s="6">
        <f>SUM(G9+G9)</f>
        <v>6000000</v>
      </c>
      <c r="H11" s="4" t="s">
        <v>9</v>
      </c>
      <c r="I11" s="23">
        <f>SUM(I9:I10)</f>
        <v>339</v>
      </c>
      <c r="J11" s="24">
        <f>SUM(J9:J10)</f>
        <v>47</v>
      </c>
      <c r="K11" s="31"/>
      <c r="L11" s="153"/>
      <c r="M11" s="153"/>
      <c r="N11" s="153"/>
      <c r="O11" s="153"/>
      <c r="P11" s="153"/>
      <c r="Q11" s="154"/>
    </row>
    <row r="12" spans="1:17" s="17" customFormat="1" ht="15" customHeight="1" thickBot="1" x14ac:dyDescent="0.3">
      <c r="A12" s="140" t="s">
        <v>23</v>
      </c>
      <c r="B12" s="141"/>
      <c r="C12" s="141"/>
      <c r="D12" s="141"/>
      <c r="E12" s="142"/>
      <c r="F12" s="30"/>
      <c r="G12" s="6">
        <f>G10</f>
        <v>3000000</v>
      </c>
      <c r="H12" s="4" t="s">
        <v>9</v>
      </c>
      <c r="I12" s="25">
        <f>I10</f>
        <v>171</v>
      </c>
      <c r="J12" s="4">
        <v>21</v>
      </c>
      <c r="K12" s="32"/>
      <c r="L12" s="153"/>
      <c r="M12" s="153"/>
      <c r="N12" s="153"/>
      <c r="O12" s="153"/>
      <c r="P12" s="153"/>
      <c r="Q12" s="154"/>
    </row>
    <row r="13" spans="1:17" ht="15" customHeight="1" thickBot="1" x14ac:dyDescent="0.3">
      <c r="A13" s="140" t="s">
        <v>24</v>
      </c>
      <c r="B13" s="141"/>
      <c r="C13" s="141"/>
      <c r="D13" s="141"/>
      <c r="E13" s="142"/>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143" t="s">
        <v>21</v>
      </c>
      <c r="B15" s="143"/>
      <c r="C15" s="143"/>
      <c r="D15" s="143"/>
      <c r="E15" s="143"/>
      <c r="F15" s="143"/>
      <c r="G15" s="143"/>
      <c r="H15" s="143"/>
      <c r="I15" s="143"/>
      <c r="J15" s="143"/>
      <c r="K15" s="143"/>
      <c r="L15" s="143"/>
      <c r="M15" s="143"/>
      <c r="N15" s="10"/>
      <c r="O15" s="10"/>
      <c r="P15" s="10"/>
      <c r="Q15" s="10"/>
    </row>
    <row r="16" spans="1:17" ht="15.75" x14ac:dyDescent="0.25">
      <c r="A16" s="143" t="s">
        <v>41</v>
      </c>
      <c r="B16" s="143"/>
      <c r="C16" s="143"/>
      <c r="D16" s="143"/>
      <c r="E16" s="143"/>
      <c r="F16" s="143"/>
      <c r="G16" s="143"/>
      <c r="H16" s="143"/>
      <c r="I16" s="143"/>
      <c r="J16" s="143"/>
      <c r="K16" s="143"/>
      <c r="L16" s="143"/>
      <c r="M16" s="143"/>
    </row>
  </sheetData>
  <mergeCells count="20">
    <mergeCell ref="A1:Q1"/>
    <mergeCell ref="A2:Q2"/>
    <mergeCell ref="A3:Q3"/>
    <mergeCell ref="A5:Q5"/>
    <mergeCell ref="A16:M16"/>
    <mergeCell ref="A15:M15"/>
    <mergeCell ref="A4:Q4"/>
    <mergeCell ref="A11:E11"/>
    <mergeCell ref="L11:Q11"/>
    <mergeCell ref="A12:E12"/>
    <mergeCell ref="L12:Q12"/>
    <mergeCell ref="A13:E13"/>
    <mergeCell ref="M9:Q9"/>
    <mergeCell ref="M6:P6"/>
    <mergeCell ref="A7:C7"/>
    <mergeCell ref="H7:J7"/>
    <mergeCell ref="M7:O7"/>
    <mergeCell ref="M10:Q10"/>
    <mergeCell ref="P7:Q7"/>
    <mergeCell ref="M8:Q8"/>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8_16_21</vt:lpstr>
      <vt:lpstr>7_21_21</vt:lpstr>
      <vt:lpstr>6_1_21</vt:lpstr>
      <vt:lpstr>5_1_21</vt: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Direct Loan NOFA Application Log (XLSX) (August 16, 2021)</dc:title>
  <dc:creator>TDHCA</dc:creator>
  <cp:keywords>2021-1 Direct Loan NOFA Application Log (XLSX) (August 16, 2021)</cp:keywords>
  <cp:lastModifiedBy>Jason Burr</cp:lastModifiedBy>
  <dcterms:created xsi:type="dcterms:W3CDTF">2021-02-11T18:35:38Z</dcterms:created>
  <dcterms:modified xsi:type="dcterms:W3CDTF">2021-08-17T15:07:41Z</dcterms:modified>
  <cp:category>2021 MFDL</cp:category>
</cp:coreProperties>
</file>