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webmaster_projects\mf_temp_docs\2022\MFDL\"/>
    </mc:Choice>
  </mc:AlternateContent>
  <bookViews>
    <workbookView xWindow="-30" yWindow="30" windowWidth="13905" windowHeight="12870" tabRatio="653"/>
  </bookViews>
  <sheets>
    <sheet name="all in one" sheetId="7" r:id="rId1"/>
  </sheets>
  <calcPr calcId="162913"/>
</workbook>
</file>

<file path=xl/calcChain.xml><?xml version="1.0" encoding="utf-8"?>
<calcChain xmlns="http://schemas.openxmlformats.org/spreadsheetml/2006/main">
  <c r="S11" i="7" l="1"/>
  <c r="S12" i="7"/>
  <c r="S10" i="7"/>
  <c r="S9" i="7"/>
  <c r="S8" i="7"/>
  <c r="V18" i="7" l="1"/>
  <c r="P18" i="7"/>
  <c r="X12" i="7"/>
  <c r="X11" i="7"/>
  <c r="X13" i="7" s="1"/>
  <c r="Y18" i="7" s="1"/>
  <c r="X10" i="7"/>
  <c r="H35" i="7"/>
  <c r="R12" i="7"/>
  <c r="R11" i="7"/>
  <c r="R10" i="7"/>
  <c r="W12" i="7"/>
  <c r="W11" i="7"/>
  <c r="W10" i="7"/>
  <c r="W8" i="7"/>
  <c r="W9" i="7"/>
  <c r="Q12" i="7"/>
  <c r="Q11" i="7"/>
  <c r="Q10" i="7"/>
  <c r="H28" i="7"/>
  <c r="G26" i="7"/>
  <c r="H29" i="7"/>
  <c r="K21" i="7"/>
  <c r="X8" i="7"/>
  <c r="X9" i="7"/>
  <c r="R9" i="7"/>
  <c r="R8" i="7"/>
  <c r="Q9" i="7"/>
  <c r="Q8" i="7"/>
  <c r="Q14" i="7" s="1"/>
  <c r="N19" i="7"/>
  <c r="H37" i="7" l="1"/>
  <c r="H41" i="7" s="1"/>
  <c r="H46" i="7" s="1"/>
  <c r="W14" i="7"/>
  <c r="S18" i="7"/>
  <c r="L7" i="7"/>
  <c r="L21" i="7"/>
  <c r="M21" i="7" s="1"/>
  <c r="M23" i="7" s="1"/>
  <c r="P23" i="7"/>
  <c r="N25" i="7"/>
  <c r="N27" i="7"/>
  <c r="R13" i="7"/>
  <c r="S23" i="7" s="1"/>
  <c r="M10" i="7" l="1"/>
  <c r="M11" i="7"/>
  <c r="M15" i="7"/>
  <c r="M13" i="7"/>
  <c r="M17" i="7"/>
  <c r="M8" i="7"/>
  <c r="M14" i="7"/>
  <c r="M7" i="7"/>
  <c r="M19" i="7" s="1"/>
  <c r="M12" i="7"/>
  <c r="M18" i="7"/>
  <c r="M16" i="7"/>
  <c r="M9" i="7"/>
</calcChain>
</file>

<file path=xl/comments1.xml><?xml version="1.0" encoding="utf-8"?>
<comments xmlns="http://schemas.openxmlformats.org/spreadsheetml/2006/main">
  <authors>
    <author>asinnott</author>
    <author>MFDL Policy Research Specialist</author>
  </authors>
  <commentList>
    <comment ref="P23" authorId="0" shapeId="0">
      <text>
        <r>
          <rPr>
            <sz val="9"/>
            <color indexed="81"/>
            <rFont val="Tahoma"/>
            <family val="2"/>
          </rPr>
          <t>This percentage should be applied to each unit type to determine the number of Direct Loan units required for each unit type to allow for Floating Direct Loan units.</t>
        </r>
      </text>
    </comment>
    <comment ref="B25" authorId="1" shapeId="0">
      <text>
        <r>
          <rPr>
            <b/>
            <sz val="9"/>
            <color indexed="81"/>
            <rFont val="Tahoma"/>
            <family val="2"/>
          </rPr>
          <t>MF Staff:</t>
        </r>
        <r>
          <rPr>
            <sz val="9"/>
            <color indexed="81"/>
            <rFont val="Tahoma"/>
            <family val="2"/>
          </rPr>
          <t xml:space="preserve">
Include costs allocated to or paid by another fund source (e.g., Deferred Developer Fee, Other Contingency, and general partner loans and advances); and other costs limited by Award, NOFA, or Board.</t>
        </r>
      </text>
    </comment>
  </commentList>
</comments>
</file>

<file path=xl/sharedStrings.xml><?xml version="1.0" encoding="utf-8"?>
<sst xmlns="http://schemas.openxmlformats.org/spreadsheetml/2006/main" count="110" uniqueCount="95">
  <si>
    <t>Total Units</t>
  </si>
  <si>
    <t>TOTALS</t>
  </si>
  <si>
    <t>Direct Loan Request</t>
  </si>
  <si>
    <t>Unit Type</t>
  </si>
  <si>
    <t>0BR/1bath</t>
  </si>
  <si>
    <t>1BR/1bath</t>
  </si>
  <si>
    <t>3BR/2bath</t>
  </si>
  <si>
    <t>2BR/2bath</t>
  </si>
  <si>
    <t>Equipment (Building Costs)</t>
  </si>
  <si>
    <t>Personal property taxes (Soft Costs)</t>
  </si>
  <si>
    <t>4BR/2bath</t>
  </si>
  <si>
    <t>Detached Community Facilities/Building (Building Costs)</t>
  </si>
  <si>
    <t>Commercial Space Costs (Building Costs)</t>
  </si>
  <si>
    <t>Max Per Unit Subsidy</t>
  </si>
  <si>
    <t>N</t>
  </si>
  <si>
    <t>Y</t>
  </si>
  <si>
    <t>0br</t>
  </si>
  <si>
    <t>1br</t>
  </si>
  <si>
    <t>2br</t>
  </si>
  <si>
    <t>3br</t>
  </si>
  <si>
    <t>4br</t>
  </si>
  <si>
    <t>≤</t>
  </si>
  <si>
    <t>DL funds/DL Eligible Costs</t>
  </si>
  <si>
    <t>DL Request</t>
  </si>
  <si>
    <t>DL Units/Total Units</t>
  </si>
  <si>
    <t>Max Per Unit Subsidy Limit</t>
  </si>
  <si>
    <t>2BR/1bath</t>
  </si>
  <si>
    <t>3BR/1bath</t>
  </si>
  <si>
    <t>Structured Parking (Building Costs)</t>
  </si>
  <si>
    <t>Total DL Units</t>
  </si>
  <si>
    <t>DL Units</t>
  </si>
  <si>
    <t>% of DL Funds to Total DL Eligible Costs 
MUST be ≤ % of DL Units to Total Units.</t>
  </si>
  <si>
    <t>Elevator served (Y or N)?</t>
  </si>
  <si>
    <t>DL Percentage</t>
  </si>
  <si>
    <t>DL Proposed</t>
  </si>
  <si>
    <t>Carports and/or Garages (Building Costs)</t>
  </si>
  <si>
    <t>Delinquent fees, taxes, or charges (not pre-labeled)</t>
  </si>
  <si>
    <t>Solid red formatting indicates erroneous entries. Eliminate the errors in this and each succeeding section as you progress to the right.</t>
  </si>
  <si>
    <t>Off-Site Costs</t>
  </si>
  <si>
    <t>Soft Cost Contingency (Other Financing Costs)</t>
  </si>
  <si>
    <t>Costs incurred &gt;24 months prior to DL contract (not pre-labeled)</t>
  </si>
  <si>
    <t>Contingency</t>
  </si>
  <si>
    <t xml:space="preserve">Other ineligible costs </t>
  </si>
  <si>
    <t>Direct Loan Percentage used to determine number of Direct Loan units in each unit type</t>
  </si>
  <si>
    <t>Direct Loan Request from Development Narrative</t>
  </si>
  <si>
    <t>Furnishings (Building Costs) and FF&amp;E anywhere in DCS</t>
  </si>
  <si>
    <t>2BR/1.5bath</t>
  </si>
  <si>
    <t>3BR/1.5bath</t>
  </si>
  <si>
    <t>3BR/2.5bath</t>
  </si>
  <si>
    <t>4BR/2.5bath</t>
  </si>
  <si>
    <t>4BR/3bath</t>
  </si>
  <si>
    <t xml:space="preserve">Total Development Cost from the Development Cost Schedule </t>
  </si>
  <si>
    <t>TABLE 2 - Rent Schedule Info</t>
  </si>
  <si>
    <t>TABLE 3 - Actual Max Per Unit Subsidy</t>
  </si>
  <si>
    <t>Direct Loan Eligible Costs (Total Development Cost less Direct Loan Ineligible Costs)</t>
  </si>
  <si>
    <t>TABLE 1 - Development Cost Schedule (DCS) and Direct Loan Request Info</t>
  </si>
  <si>
    <t>TABLE 4 - Scoring Max Per Unit Subsidy (optional)</t>
  </si>
  <si>
    <r>
      <rPr>
        <vertAlign val="superscript"/>
        <sz val="10"/>
        <rFont val="Arial Narrow"/>
        <family val="2"/>
      </rPr>
      <t xml:space="preserve">1 </t>
    </r>
    <r>
      <rPr>
        <sz val="10"/>
        <color theme="1"/>
        <rFont val="Arial Narrow"/>
        <family val="2"/>
      </rPr>
      <t>Units of each type must be comparable in terms of square footage (+/-120 sq. ft.) and amenities.</t>
    </r>
  </si>
  <si>
    <t>DL Units Req'd.</t>
  </si>
  <si>
    <t>Min. DL Units Required by Proprortionality Requirements</t>
  </si>
  <si>
    <t>Community spaces not exclusively used by tenants/tenant guests (not pre-labeled)</t>
  </si>
  <si>
    <t>Total Direct Loan Ineligible Costs</t>
  </si>
  <si>
    <r>
      <t>Unit Type</t>
    </r>
    <r>
      <rPr>
        <sz val="9"/>
        <color theme="1"/>
        <rFont val="Times New Roman"/>
        <family val="1"/>
      </rPr>
      <t>¹</t>
    </r>
  </si>
  <si>
    <t>Total Contractor Fees</t>
  </si>
  <si>
    <t>Total Soft Costs</t>
  </si>
  <si>
    <t>Total Developer Fees</t>
  </si>
  <si>
    <t>Total Non-Building Costs/Site Work Costs</t>
  </si>
  <si>
    <t>Direct Loan Ineligible Costs Percentage to be applied to non-Building Costs/Site Work Costs</t>
  </si>
  <si>
    <t>Final Direct Loan Eligible Costs (TDC less Direct Loan Ineligible Costs less Total Non-Building Costs/ Site Works Costs that are ineligble)</t>
  </si>
  <si>
    <t>Total Financing Costs</t>
  </si>
  <si>
    <t>Total Non-Building Costs/Site Work Costs that are ineligible as a result of applying % in cell H29</t>
  </si>
  <si>
    <t>Less</t>
  </si>
  <si>
    <t>↓</t>
  </si>
  <si>
    <t>Scoring Max Per Unit Subsidy</t>
  </si>
  <si>
    <t>Max loan thru scoring per unit subsidy limit based on DL units proposed in Table 2</t>
  </si>
  <si>
    <t>This worksheet determines the required number of MF Direct Loan units required to score points under Scoring Criteria in 10 TAC §13.6.  This worksheet autofills from Tables 1 and 2.</t>
  </si>
  <si>
    <t>Choose the per unit subsidy limit for the Multifamily Direct Loan Units in cell Y8 from the options available. $100,000 per DL unit scores 4 points, $80,000 scores 8 points, and $60,000 scores 10 points.</t>
  </si>
  <si>
    <t>Review note: If the "Loan Limit" or "DL Units/Total Units" box is red, DL requirements must be met by decreasing the loan request and/or increasing the DL units.</t>
  </si>
  <si>
    <t>Review note: If the "DL Request" and/or "DL Units/Total Units" box are red, DL requirements can be met by decreasing the loan request and/or increasing the DL units.</t>
  </si>
  <si>
    <t>[please describe]</t>
  </si>
  <si>
    <r>
      <rPr>
        <b/>
        <sz val="12"/>
        <color theme="1"/>
        <rFont val="Arial Narrow"/>
        <family val="2"/>
      </rPr>
      <t>Step 1</t>
    </r>
    <r>
      <rPr>
        <sz val="12"/>
        <color theme="1"/>
        <rFont val="Arial Narrow"/>
        <family val="2"/>
      </rPr>
      <t>: Complete the yellow cells in this table with information from the Development Cost Schedule and the Development Narrative. This will establish the percentage applied to the unit types in Table 2.</t>
    </r>
  </si>
  <si>
    <r>
      <rPr>
        <b/>
        <sz val="12"/>
        <color theme="1"/>
        <rFont val="Arial Narrow"/>
        <family val="2"/>
      </rPr>
      <t>Step 2</t>
    </r>
    <r>
      <rPr>
        <sz val="12"/>
        <color theme="1"/>
        <rFont val="Arial Narrow"/>
        <family val="2"/>
      </rPr>
      <t>: Complete the yellow cells in this table with information from the Rent Schedule. When the DL percentage from Table 1 is applied to each unit type, the minimum number of DL units within each unit type will be established by proportionality requirements. DL applicants are encouraged to propose providing more than the minimum number of DL units; however, please maintain proportionality among the various unit types.</t>
    </r>
  </si>
  <si>
    <r>
      <rPr>
        <b/>
        <sz val="12"/>
        <color theme="1"/>
        <rFont val="Arial Narrow"/>
        <family val="2"/>
      </rPr>
      <t>Step 3</t>
    </r>
    <r>
      <rPr>
        <sz val="12"/>
        <color theme="1"/>
        <rFont val="Arial Narrow"/>
        <family val="2"/>
      </rPr>
      <t>: The only selection that needs to be made in this table is indicating whether or not the property will be elevator served. Information from Table 2 auto-populates this table, which confirms whether or not the proposed DL units (column P) from Table 2 meets the max per unit subsidy requirements.</t>
    </r>
  </si>
  <si>
    <r>
      <rPr>
        <b/>
        <sz val="12"/>
        <color theme="1"/>
        <rFont val="Arial Narrow"/>
        <family val="2"/>
      </rPr>
      <t>Step 4 (optional)</t>
    </r>
    <r>
      <rPr>
        <sz val="12"/>
        <color theme="1"/>
        <rFont val="Arial Narrow"/>
        <family val="2"/>
      </rPr>
      <t xml:space="preserve">: DL applicants may elect to score points under 10 TAC </t>
    </r>
    <r>
      <rPr>
        <sz val="12"/>
        <color theme="1"/>
        <rFont val="Times New Roman"/>
        <family val="1"/>
      </rPr>
      <t>§</t>
    </r>
    <r>
      <rPr>
        <sz val="12"/>
        <color theme="1"/>
        <rFont val="Arial Narrow"/>
        <family val="2"/>
      </rPr>
      <t>13.6 by voluntarily using lower max per unit subsidy limits of $60,000, $80,000, or $100,000 per unit regardless of unit types. Information from Table 2 auto-populates the white cells in this table.</t>
    </r>
  </si>
  <si>
    <t>Pool and decking, Landscaping, Fencing (Site Amenities)</t>
  </si>
  <si>
    <t>Athletic court(s), Playground(s) (Site Amenities)</t>
  </si>
  <si>
    <t>TDHCA fees, Tax Credit Fees, Bond Fees (Other Financing Costs)</t>
  </si>
  <si>
    <t>Syndication and Organizational Costs (Other Financing Costs)</t>
  </si>
  <si>
    <t>Reserves (not related to NHTF)</t>
  </si>
  <si>
    <t>Less Direct Loan Ineligible Costs per §10 TAC 13.3(e) and §13.3(d)(2).</t>
  </si>
  <si>
    <t>For NHTF, all NHTF Units must be for households at or below the greater of 30% AMI or the poverty rate</t>
  </si>
  <si>
    <t>HOME Match Units must be units at or below 80% AMI</t>
  </si>
  <si>
    <t>For HOME, a minimum 20% of proposed HOME units must be available to ≤ 50% AMI HHs and must be distributed proportionately among DL units.</t>
  </si>
  <si>
    <t>For HOME, a maximum of 10% HOME Units may be available to households greater than 60% AMI and at or below 80% AMI.</t>
  </si>
  <si>
    <t xml:space="preserve"> For Applications within another HOME Participating Jurisdiction, Applicants may only select NHTF funds and restrict rent and income for all Direct Loan-assisted units to 30% AMI. For Applications outside of another HOME Participating Jurisdiction, Applicants must select HOME funds and restrict rent and income for all Direct Loan-assisted units to no more than 80% AMI, and as further described at 10 TAC §11.204(7) and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</si>
</sst>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4" formatCode="_(&quot;$&quot;* #,##0.00_);_(&quot;$&quot;* \(#,##0.00\);_(&quot;$&quot;* &quot;-&quot;??_);_(@_)"/>
    <numFmt numFmtId="164" formatCode="_(&quot;$&quot;* #,##0_);_(&quot;$&quot;* \(#,##0\);_(&quot;$&quot;* &quot;-&quot;??_);_(@_)"/>
    <numFmt numFmtId="165" formatCode="&quot;$&quot;#,##0"/>
    <numFmt numFmtId="166" formatCode="_([$$-409]* #,##0_);_([$$-409]* \(#,##0\);_([$$-409]* &quot;-&quot;??_);_(@_)"/>
  </numFmts>
  <fonts count="30" x14ac:knownFonts="1">
    <font>
      <sz val="11"/>
      <color theme="1"/>
      <name val="Calibri"/>
      <family val="2"/>
      <scheme val="minor"/>
    </font>
    <font>
      <sz val="11"/>
      <color theme="1"/>
      <name val="Calibri"/>
      <family val="2"/>
      <scheme val="minor"/>
    </font>
    <font>
      <sz val="10"/>
      <name val="Arial"/>
      <family val="2"/>
    </font>
    <font>
      <sz val="10"/>
      <color theme="1"/>
      <name val="Arial Narrow"/>
      <family val="2"/>
    </font>
    <font>
      <sz val="9"/>
      <color theme="1"/>
      <name val="Arial Narrow"/>
      <family val="2"/>
    </font>
    <font>
      <sz val="11"/>
      <color rgb="FF9C0006"/>
      <name val="Calibri"/>
      <family val="2"/>
      <scheme val="minor"/>
    </font>
    <font>
      <sz val="10"/>
      <name val="Arial Narrow"/>
      <family val="2"/>
    </font>
    <font>
      <sz val="9"/>
      <color indexed="81"/>
      <name val="Tahoma"/>
      <family val="2"/>
    </font>
    <font>
      <sz val="10"/>
      <color theme="1"/>
      <name val="Calibri"/>
      <family val="2"/>
    </font>
    <font>
      <b/>
      <sz val="10"/>
      <color theme="1"/>
      <name val="Arial Narrow"/>
      <family val="2"/>
    </font>
    <font>
      <sz val="9"/>
      <color rgb="FFFF0000"/>
      <name val="Arial Narrow"/>
      <family val="2"/>
    </font>
    <font>
      <sz val="10"/>
      <color indexed="8"/>
      <name val="Arial Narrow"/>
      <family val="2"/>
    </font>
    <font>
      <b/>
      <sz val="10"/>
      <color indexed="8"/>
      <name val="Arial Narrow"/>
      <family val="2"/>
    </font>
    <font>
      <sz val="10"/>
      <color rgb="FFFF0000"/>
      <name val="Arial Narrow"/>
      <family val="2"/>
    </font>
    <font>
      <b/>
      <sz val="10"/>
      <name val="Arial Narrow"/>
      <family val="2"/>
    </font>
    <font>
      <i/>
      <sz val="10"/>
      <name val="Arial Narrow"/>
      <family val="2"/>
    </font>
    <font>
      <sz val="9"/>
      <name val="Arial Narrow"/>
      <family val="2"/>
    </font>
    <font>
      <vertAlign val="superscript"/>
      <sz val="10"/>
      <name val="Arial Narrow"/>
      <family val="2"/>
    </font>
    <font>
      <vertAlign val="superscript"/>
      <sz val="10"/>
      <color theme="1"/>
      <name val="Arial Narrow"/>
      <family val="2"/>
    </font>
    <font>
      <b/>
      <sz val="12"/>
      <color theme="1"/>
      <name val="Arial Narrow"/>
      <family val="2"/>
    </font>
    <font>
      <b/>
      <sz val="11"/>
      <color theme="1"/>
      <name val="Calibri"/>
      <family val="2"/>
      <scheme val="minor"/>
    </font>
    <font>
      <i/>
      <sz val="10"/>
      <color theme="1"/>
      <name val="Arial Narrow"/>
      <family val="2"/>
    </font>
    <font>
      <i/>
      <sz val="11"/>
      <color theme="1"/>
      <name val="Calibri"/>
      <family val="2"/>
      <scheme val="minor"/>
    </font>
    <font>
      <sz val="12"/>
      <color theme="1"/>
      <name val="Arial Narrow"/>
      <family val="2"/>
    </font>
    <font>
      <sz val="12"/>
      <color theme="1"/>
      <name val="Times New Roman"/>
      <family val="1"/>
    </font>
    <font>
      <b/>
      <i/>
      <sz val="10"/>
      <color theme="1"/>
      <name val="Arial Narrow"/>
      <family val="2"/>
    </font>
    <font>
      <sz val="9"/>
      <color theme="1"/>
      <name val="Times New Roman"/>
      <family val="1"/>
    </font>
    <font>
      <sz val="10"/>
      <color theme="1"/>
      <name val="Times New Roman"/>
      <family val="1"/>
    </font>
    <font>
      <b/>
      <sz val="9"/>
      <color indexed="81"/>
      <name val="Tahoma"/>
      <family val="2"/>
    </font>
    <font>
      <sz val="9"/>
      <name val="Calibri"/>
      <family val="2"/>
    </font>
  </fonts>
  <fills count="9">
    <fill>
      <patternFill patternType="none"/>
    </fill>
    <fill>
      <patternFill patternType="gray125"/>
    </fill>
    <fill>
      <patternFill patternType="solid">
        <fgColor rgb="FFFAFED0"/>
        <bgColor indexed="64"/>
      </patternFill>
    </fill>
    <fill>
      <patternFill patternType="solid">
        <fgColor rgb="FFFFC7CE"/>
      </patternFill>
    </fill>
    <fill>
      <patternFill patternType="solid">
        <fgColor theme="0"/>
        <bgColor indexed="64"/>
      </patternFill>
    </fill>
    <fill>
      <patternFill patternType="solid">
        <fgColor indexed="5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
        <color indexed="64"/>
      </top>
      <bottom/>
      <diagonal/>
    </border>
    <border>
      <left style="thin">
        <color theme="0" tint="-0.14996795556505021"/>
      </left>
      <right/>
      <top style="medium">
        <color indexed="64"/>
      </top>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0" fontId="2" fillId="0" borderId="0"/>
    <xf numFmtId="0" fontId="5" fillId="3" borderId="0" applyNumberFormat="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244">
    <xf numFmtId="0" fontId="0" fillId="0" borderId="0" xfId="0"/>
    <xf numFmtId="0" fontId="3" fillId="2" borderId="1" xfId="0" applyFont="1" applyFill="1" applyBorder="1" applyAlignment="1" applyProtection="1">
      <alignment horizontal="center"/>
      <protection locked="0"/>
    </xf>
    <xf numFmtId="0" fontId="3" fillId="0" borderId="0" xfId="0" applyFont="1" applyFill="1" applyProtection="1"/>
    <xf numFmtId="0" fontId="3" fillId="0" borderId="0" xfId="0" applyFont="1" applyFill="1" applyBorder="1" applyAlignment="1" applyProtection="1">
      <alignment wrapText="1"/>
    </xf>
    <xf numFmtId="0" fontId="3" fillId="0" borderId="0" xfId="0" applyFont="1" applyFill="1" applyBorder="1" applyProtection="1"/>
    <xf numFmtId="0" fontId="4" fillId="0" borderId="1" xfId="0" applyFont="1" applyFill="1" applyBorder="1" applyAlignment="1" applyProtection="1">
      <alignment horizontal="center" wrapText="1"/>
    </xf>
    <xf numFmtId="0" fontId="3" fillId="0" borderId="0" xfId="0" applyFont="1" applyFill="1" applyAlignment="1" applyProtection="1">
      <alignment horizontal="center"/>
    </xf>
    <xf numFmtId="0" fontId="3" fillId="0" borderId="1" xfId="0" applyFont="1" applyFill="1" applyBorder="1" applyAlignment="1" applyProtection="1">
      <alignment horizontal="center"/>
    </xf>
    <xf numFmtId="10" fontId="3" fillId="0" borderId="1" xfId="1" applyNumberFormat="1" applyFont="1" applyFill="1" applyBorder="1" applyAlignment="1" applyProtection="1">
      <alignment horizontal="center"/>
    </xf>
    <xf numFmtId="2" fontId="3" fillId="0" borderId="1" xfId="0" applyNumberFormat="1" applyFont="1" applyFill="1" applyBorder="1" applyAlignment="1" applyProtection="1">
      <alignment horizontal="center"/>
    </xf>
    <xf numFmtId="0" fontId="3" fillId="0" borderId="0" xfId="0" applyFont="1" applyFill="1" applyAlignment="1" applyProtection="1">
      <alignment horizontal="right"/>
    </xf>
    <xf numFmtId="0" fontId="3" fillId="0" borderId="0" xfId="0" applyFont="1" applyFill="1" applyBorder="1" applyAlignment="1" applyProtection="1">
      <alignment horizontal="center"/>
    </xf>
    <xf numFmtId="10" fontId="3" fillId="0" borderId="0" xfId="1" applyNumberFormat="1" applyFont="1" applyFill="1" applyBorder="1" applyAlignment="1" applyProtection="1">
      <alignment horizontal="center"/>
    </xf>
    <xf numFmtId="10" fontId="3" fillId="0" borderId="0" xfId="1" applyNumberFormat="1" applyFont="1" applyFill="1" applyBorder="1" applyAlignment="1" applyProtection="1">
      <alignment horizontal="right"/>
    </xf>
    <xf numFmtId="0" fontId="3" fillId="0" borderId="0" xfId="0" applyFont="1" applyFill="1" applyBorder="1" applyAlignment="1" applyProtection="1">
      <alignment horizontal="left"/>
    </xf>
    <xf numFmtId="0" fontId="3" fillId="0" borderId="0" xfId="0" applyFont="1" applyFill="1" applyBorder="1" applyAlignment="1" applyProtection="1"/>
    <xf numFmtId="0" fontId="11" fillId="0" borderId="0" xfId="0" applyFont="1" applyBorder="1" applyAlignment="1" applyProtection="1">
      <alignment vertical="top" wrapText="1"/>
    </xf>
    <xf numFmtId="0" fontId="3" fillId="7" borderId="0" xfId="0" applyFont="1" applyFill="1" applyAlignment="1" applyProtection="1"/>
    <xf numFmtId="0" fontId="15" fillId="0" borderId="0" xfId="3" applyFont="1" applyBorder="1" applyAlignment="1" applyProtection="1">
      <alignment vertical="center" wrapText="1"/>
    </xf>
    <xf numFmtId="0" fontId="6" fillId="0" borderId="12" xfId="3"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14" fillId="0" borderId="16" xfId="3" applyFont="1" applyBorder="1" applyAlignment="1" applyProtection="1"/>
    <xf numFmtId="0" fontId="6" fillId="4" borderId="16" xfId="4" applyFont="1" applyFill="1" applyBorder="1" applyAlignment="1" applyProtection="1">
      <alignment horizontal="center"/>
    </xf>
    <xf numFmtId="0" fontId="6" fillId="5" borderId="0" xfId="3" applyFont="1" applyFill="1" applyBorder="1" applyProtection="1"/>
    <xf numFmtId="0" fontId="3" fillId="7" borderId="0" xfId="0" applyFont="1" applyFill="1" applyBorder="1" applyAlignment="1" applyProtection="1"/>
    <xf numFmtId="0" fontId="6" fillId="0" borderId="17" xfId="3" applyFont="1" applyFill="1" applyBorder="1" applyAlignment="1" applyProtection="1">
      <alignment horizontal="center"/>
    </xf>
    <xf numFmtId="0" fontId="6" fillId="5" borderId="18" xfId="3" applyFont="1" applyFill="1" applyBorder="1" applyProtection="1"/>
    <xf numFmtId="0" fontId="6" fillId="0" borderId="0" xfId="3" applyFont="1" applyBorder="1" applyAlignment="1" applyProtection="1">
      <alignment wrapText="1"/>
    </xf>
    <xf numFmtId="0" fontId="3" fillId="0" borderId="0" xfId="0" applyFont="1" applyProtection="1"/>
    <xf numFmtId="0" fontId="6" fillId="0" borderId="0" xfId="3" applyFont="1" applyProtection="1"/>
    <xf numFmtId="0" fontId="6" fillId="7" borderId="0" xfId="3" applyFont="1" applyFill="1" applyBorder="1" applyProtection="1"/>
    <xf numFmtId="164" fontId="6" fillId="7" borderId="0" xfId="5" applyNumberFormat="1" applyFont="1" applyFill="1" applyBorder="1" applyAlignment="1" applyProtection="1">
      <alignment vertical="top"/>
    </xf>
    <xf numFmtId="0" fontId="6" fillId="7" borderId="0" xfId="3" applyFont="1" applyFill="1" applyBorder="1" applyAlignment="1" applyProtection="1">
      <alignment vertical="top"/>
    </xf>
    <xf numFmtId="0" fontId="3" fillId="7" borderId="0" xfId="0" applyFont="1" applyFill="1" applyProtection="1"/>
    <xf numFmtId="49" fontId="6" fillId="0" borderId="26" xfId="3" applyNumberFormat="1" applyFont="1" applyBorder="1" applyAlignment="1" applyProtection="1">
      <alignment horizontal="center"/>
    </xf>
    <xf numFmtId="0" fontId="3" fillId="0" borderId="26" xfId="0" applyFont="1" applyBorder="1" applyAlignment="1" applyProtection="1">
      <alignment horizontal="center"/>
    </xf>
    <xf numFmtId="0" fontId="6" fillId="0" borderId="2" xfId="3" applyFont="1" applyBorder="1" applyAlignment="1" applyProtection="1">
      <alignment vertical="top"/>
    </xf>
    <xf numFmtId="0" fontId="6" fillId="0" borderId="4" xfId="3" applyFont="1" applyBorder="1" applyAlignment="1" applyProtection="1">
      <alignment vertical="top"/>
    </xf>
    <xf numFmtId="0" fontId="14" fillId="0" borderId="19" xfId="3" applyFont="1" applyBorder="1" applyAlignment="1" applyProtection="1"/>
    <xf numFmtId="0" fontId="6" fillId="4" borderId="19" xfId="4" applyFont="1" applyFill="1" applyBorder="1" applyAlignment="1" applyProtection="1">
      <alignment horizontal="center"/>
    </xf>
    <xf numFmtId="0" fontId="6" fillId="5" borderId="20" xfId="3" applyFont="1" applyFill="1" applyBorder="1" applyAlignment="1" applyProtection="1">
      <alignment horizontal="center"/>
    </xf>
    <xf numFmtId="0" fontId="3" fillId="0" borderId="29" xfId="0" applyFont="1" applyFill="1" applyBorder="1" applyAlignment="1" applyProtection="1">
      <alignment horizontal="center" vertical="center"/>
    </xf>
    <xf numFmtId="0" fontId="10" fillId="0" borderId="0" xfId="0" applyFont="1" applyFill="1" applyAlignment="1" applyProtection="1">
      <alignment vertical="center"/>
    </xf>
    <xf numFmtId="0" fontId="14" fillId="0" borderId="11" xfId="3" applyFont="1" applyBorder="1" applyAlignment="1" applyProtection="1">
      <alignment horizontal="center" vertical="center"/>
    </xf>
    <xf numFmtId="0" fontId="3" fillId="0" borderId="0" xfId="0" applyFont="1" applyFill="1" applyAlignment="1" applyProtection="1">
      <alignment vertical="top" wrapText="1"/>
    </xf>
    <xf numFmtId="0" fontId="3" fillId="7" borderId="0" xfId="0" applyFont="1" applyFill="1" applyAlignment="1" applyProtection="1">
      <alignment horizontal="center"/>
    </xf>
    <xf numFmtId="0" fontId="3" fillId="0" borderId="27" xfId="0" applyFont="1" applyFill="1" applyBorder="1" applyAlignment="1" applyProtection="1">
      <alignment horizontal="center" vertical="center"/>
    </xf>
    <xf numFmtId="0" fontId="6" fillId="0" borderId="28" xfId="3" applyFont="1" applyFill="1" applyBorder="1" applyAlignment="1" applyProtection="1">
      <alignment horizontal="center"/>
    </xf>
    <xf numFmtId="0" fontId="3" fillId="0" borderId="12" xfId="0" applyFont="1" applyFill="1" applyBorder="1" applyAlignment="1" applyProtection="1">
      <alignment horizontal="center" vertical="center"/>
    </xf>
    <xf numFmtId="0" fontId="6" fillId="0" borderId="22" xfId="3" applyNumberFormat="1" applyFont="1" applyFill="1" applyBorder="1" applyAlignment="1" applyProtection="1">
      <alignment horizontal="center"/>
    </xf>
    <xf numFmtId="164" fontId="3" fillId="0" borderId="0" xfId="2" applyNumberFormat="1" applyFont="1" applyProtection="1"/>
    <xf numFmtId="0" fontId="6" fillId="0" borderId="23" xfId="3" applyFont="1" applyFill="1" applyBorder="1" applyAlignment="1" applyProtection="1">
      <alignment horizontal="center"/>
    </xf>
    <xf numFmtId="0" fontId="6" fillId="0" borderId="24" xfId="3" applyFont="1" applyFill="1" applyBorder="1" applyAlignment="1" applyProtection="1">
      <alignment horizontal="center"/>
    </xf>
    <xf numFmtId="0" fontId="3" fillId="0" borderId="15" xfId="0" applyFont="1" applyFill="1" applyBorder="1" applyAlignment="1" applyProtection="1">
      <alignment horizontal="center" vertical="center"/>
    </xf>
    <xf numFmtId="0" fontId="6" fillId="0" borderId="25" xfId="3" applyFont="1" applyFill="1" applyBorder="1" applyAlignment="1" applyProtection="1">
      <alignment horizontal="center"/>
    </xf>
    <xf numFmtId="0" fontId="8" fillId="0" borderId="0" xfId="0" applyFont="1" applyAlignment="1" applyProtection="1">
      <alignment horizontal="center" vertical="top"/>
    </xf>
    <xf numFmtId="0" fontId="6" fillId="0" borderId="0" xfId="3" applyFont="1" applyFill="1" applyBorder="1" applyAlignment="1" applyProtection="1">
      <alignment vertical="top" wrapText="1"/>
    </xf>
    <xf numFmtId="0" fontId="3" fillId="0" borderId="0" xfId="0" applyFont="1" applyAlignment="1" applyProtection="1">
      <alignment vertical="top" wrapText="1"/>
    </xf>
    <xf numFmtId="164" fontId="6" fillId="0" borderId="0" xfId="5" applyNumberFormat="1" applyFont="1" applyFill="1" applyBorder="1" applyAlignment="1" applyProtection="1">
      <alignment vertical="top"/>
    </xf>
    <xf numFmtId="0" fontId="18" fillId="0" borderId="0" xfId="0" applyFont="1" applyAlignment="1" applyProtection="1">
      <alignment vertical="top" wrapText="1"/>
    </xf>
    <xf numFmtId="0" fontId="9" fillId="7" borderId="0" xfId="0" applyFont="1" applyFill="1" applyAlignment="1" applyProtection="1"/>
    <xf numFmtId="0" fontId="3" fillId="0" borderId="0" xfId="0" applyFont="1" applyBorder="1" applyAlignment="1" applyProtection="1">
      <alignment vertical="center" wrapText="1"/>
    </xf>
    <xf numFmtId="0" fontId="3" fillId="0" borderId="0" xfId="0" applyFont="1" applyBorder="1" applyProtection="1"/>
    <xf numFmtId="10" fontId="6" fillId="0" borderId="7" xfId="6" applyNumberFormat="1" applyFont="1" applyBorder="1" applyAlignment="1" applyProtection="1">
      <alignment horizontal="center" vertical="top"/>
    </xf>
    <xf numFmtId="10" fontId="6" fillId="0" borderId="0" xfId="6" applyNumberFormat="1" applyFont="1" applyBorder="1" applyAlignment="1" applyProtection="1">
      <alignment horizontal="center" vertical="top"/>
    </xf>
    <xf numFmtId="0" fontId="14" fillId="0" borderId="0" xfId="3" applyFont="1" applyBorder="1" applyAlignment="1" applyProtection="1">
      <alignment horizontal="center" vertical="center"/>
    </xf>
    <xf numFmtId="0" fontId="13" fillId="0" borderId="0" xfId="0" applyFont="1" applyFill="1" applyAlignment="1" applyProtection="1">
      <alignment horizontal="justify" vertical="top" wrapText="1"/>
    </xf>
    <xf numFmtId="0" fontId="18" fillId="0" borderId="0" xfId="0" applyFont="1" applyAlignment="1" applyProtection="1">
      <alignment horizontal="justify" vertical="top" wrapText="1"/>
    </xf>
    <xf numFmtId="0" fontId="3" fillId="0" borderId="0" xfId="0" applyFont="1" applyFill="1" applyAlignment="1" applyProtection="1">
      <alignment horizontal="justify" vertical="top" wrapText="1"/>
    </xf>
    <xf numFmtId="0" fontId="11" fillId="0" borderId="0" xfId="0" applyFont="1" applyBorder="1" applyAlignment="1" applyProtection="1">
      <alignment horizontal="justify" vertical="top" wrapText="1"/>
    </xf>
    <xf numFmtId="0" fontId="13" fillId="0" borderId="0" xfId="0" applyFont="1" applyFill="1" applyAlignment="1" applyProtection="1">
      <alignment horizontal="justify" vertical="top" wrapText="1"/>
    </xf>
    <xf numFmtId="0" fontId="0" fillId="0" borderId="0" xfId="0" applyAlignment="1">
      <alignment wrapText="1"/>
    </xf>
    <xf numFmtId="0" fontId="3" fillId="0" borderId="0" xfId="0" applyFont="1" applyProtection="1"/>
    <xf numFmtId="0" fontId="0" fillId="0" borderId="0" xfId="0" applyAlignment="1">
      <alignment vertical="center" wrapText="1"/>
    </xf>
    <xf numFmtId="164" fontId="3" fillId="0" borderId="0" xfId="2" applyNumberFormat="1" applyFont="1" applyFill="1" applyBorder="1" applyProtection="1"/>
    <xf numFmtId="164" fontId="9" fillId="0" borderId="1" xfId="1" applyNumberFormat="1" applyFont="1" applyFill="1" applyBorder="1" applyProtection="1"/>
    <xf numFmtId="10" fontId="9" fillId="0" borderId="1" xfId="1" applyNumberFormat="1" applyFont="1" applyFill="1" applyBorder="1" applyProtection="1"/>
    <xf numFmtId="0" fontId="3" fillId="0" borderId="31" xfId="0" applyFont="1" applyFill="1" applyBorder="1" applyAlignment="1" applyProtection="1">
      <alignment horizontal="center"/>
    </xf>
    <xf numFmtId="0" fontId="3" fillId="2" borderId="31" xfId="0" applyFont="1" applyFill="1" applyBorder="1" applyAlignment="1" applyProtection="1">
      <alignment horizontal="center"/>
      <protection locked="0"/>
    </xf>
    <xf numFmtId="2" fontId="3" fillId="0" borderId="31" xfId="0" applyNumberFormat="1" applyFont="1" applyFill="1" applyBorder="1" applyAlignment="1" applyProtection="1">
      <alignment horizontal="center"/>
    </xf>
    <xf numFmtId="0" fontId="3" fillId="0" borderId="26" xfId="0" applyFont="1" applyFill="1" applyBorder="1" applyAlignment="1" applyProtection="1">
      <alignment horizontal="center"/>
    </xf>
    <xf numFmtId="0" fontId="3" fillId="2" borderId="26" xfId="0" applyFont="1" applyFill="1" applyBorder="1" applyAlignment="1" applyProtection="1">
      <alignment horizontal="center"/>
      <protection locked="0"/>
    </xf>
    <xf numFmtId="2" fontId="3" fillId="0" borderId="26" xfId="0" applyNumberFormat="1" applyFont="1" applyFill="1" applyBorder="1" applyAlignment="1" applyProtection="1">
      <alignment horizontal="center"/>
    </xf>
    <xf numFmtId="0" fontId="3" fillId="0" borderId="33" xfId="0" applyFont="1" applyFill="1" applyBorder="1" applyAlignment="1" applyProtection="1">
      <alignment horizontal="center"/>
    </xf>
    <xf numFmtId="0" fontId="3" fillId="2" borderId="33" xfId="0" applyFont="1" applyFill="1" applyBorder="1" applyAlignment="1" applyProtection="1">
      <alignment horizontal="center"/>
      <protection locked="0"/>
    </xf>
    <xf numFmtId="2" fontId="3" fillId="0" borderId="33" xfId="0" applyNumberFormat="1" applyFont="1" applyFill="1" applyBorder="1" applyAlignment="1" applyProtection="1">
      <alignment horizontal="center"/>
    </xf>
    <xf numFmtId="0" fontId="3" fillId="0" borderId="34" xfId="0" applyFont="1" applyFill="1" applyBorder="1" applyAlignment="1" applyProtection="1">
      <alignment horizontal="center"/>
    </xf>
    <xf numFmtId="0" fontId="3" fillId="2" borderId="34" xfId="0" applyFont="1" applyFill="1" applyBorder="1" applyAlignment="1" applyProtection="1">
      <alignment horizontal="center"/>
      <protection locked="0"/>
    </xf>
    <xf numFmtId="2" fontId="3" fillId="0" borderId="34" xfId="0" applyNumberFormat="1" applyFont="1" applyFill="1" applyBorder="1" applyAlignment="1" applyProtection="1">
      <alignment horizontal="center"/>
    </xf>
    <xf numFmtId="0" fontId="3" fillId="0" borderId="32" xfId="0" applyFont="1" applyFill="1" applyBorder="1" applyAlignment="1" applyProtection="1">
      <alignment horizontal="center"/>
    </xf>
    <xf numFmtId="0" fontId="3" fillId="2" borderId="32" xfId="0" applyFont="1" applyFill="1" applyBorder="1" applyAlignment="1" applyProtection="1">
      <alignment horizontal="center"/>
      <protection locked="0"/>
    </xf>
    <xf numFmtId="2" fontId="3" fillId="0" borderId="32" xfId="0" applyNumberFormat="1" applyFont="1" applyFill="1" applyBorder="1" applyAlignment="1" applyProtection="1">
      <alignment horizontal="center"/>
    </xf>
    <xf numFmtId="0" fontId="9" fillId="0" borderId="0" xfId="0" applyFont="1" applyAlignment="1">
      <alignment vertical="center" wrapText="1"/>
    </xf>
    <xf numFmtId="0" fontId="9" fillId="0" borderId="0" xfId="0" applyFont="1" applyAlignment="1">
      <alignment wrapText="1"/>
    </xf>
    <xf numFmtId="164" fontId="21" fillId="2" borderId="1" xfId="2" applyNumberFormat="1" applyFont="1" applyFill="1" applyBorder="1" applyProtection="1">
      <protection locked="0"/>
    </xf>
    <xf numFmtId="164" fontId="21" fillId="0" borderId="1" xfId="2" applyNumberFormat="1" applyFont="1" applyFill="1" applyBorder="1" applyProtection="1"/>
    <xf numFmtId="0" fontId="19" fillId="7" borderId="0" xfId="0" applyFont="1" applyFill="1" applyBorder="1" applyAlignment="1" applyProtection="1">
      <alignment horizontal="center" vertical="center" wrapText="1"/>
    </xf>
    <xf numFmtId="0" fontId="3" fillId="0" borderId="31" xfId="0" applyFont="1" applyBorder="1" applyAlignment="1" applyProtection="1">
      <alignment horizontal="center"/>
    </xf>
    <xf numFmtId="49" fontId="6" fillId="0" borderId="31" xfId="3" applyNumberFormat="1" applyFont="1" applyBorder="1" applyAlignment="1" applyProtection="1">
      <alignment horizontal="center"/>
    </xf>
    <xf numFmtId="49" fontId="6" fillId="0" borderId="6" xfId="3" applyNumberFormat="1" applyFont="1" applyBorder="1" applyAlignment="1" applyProtection="1">
      <alignment horizontal="center"/>
    </xf>
    <xf numFmtId="0" fontId="6" fillId="0" borderId="27" xfId="3" applyFont="1" applyFill="1" applyBorder="1" applyAlignment="1" applyProtection="1">
      <alignment horizontal="center" vertical="center"/>
    </xf>
    <xf numFmtId="0" fontId="14" fillId="0" borderId="36" xfId="3" applyFont="1" applyBorder="1" applyAlignment="1" applyProtection="1"/>
    <xf numFmtId="0" fontId="6" fillId="5" borderId="21" xfId="3" applyFont="1" applyFill="1" applyBorder="1" applyProtection="1"/>
    <xf numFmtId="0" fontId="6" fillId="5" borderId="37" xfId="3" applyFont="1" applyFill="1" applyBorder="1" applyProtection="1"/>
    <xf numFmtId="164" fontId="9" fillId="2" borderId="26" xfId="2" applyNumberFormat="1" applyFont="1" applyFill="1" applyBorder="1" applyProtection="1">
      <protection locked="0"/>
    </xf>
    <xf numFmtId="0" fontId="14" fillId="0" borderId="38" xfId="3" applyFont="1" applyBorder="1" applyAlignment="1" applyProtection="1"/>
    <xf numFmtId="0" fontId="6" fillId="5" borderId="21" xfId="3" applyFont="1" applyFill="1" applyBorder="1" applyAlignment="1" applyProtection="1">
      <alignment horizontal="center"/>
    </xf>
    <xf numFmtId="0" fontId="0" fillId="0" borderId="0" xfId="0" applyAlignment="1"/>
    <xf numFmtId="0" fontId="11" fillId="0" borderId="0" xfId="0" applyFont="1" applyBorder="1" applyAlignment="1" applyProtection="1">
      <alignment horizontal="justify" vertical="top" wrapText="1"/>
    </xf>
    <xf numFmtId="0" fontId="9" fillId="0" borderId="0" xfId="0" applyFont="1" applyBorder="1" applyAlignment="1">
      <alignment wrapText="1"/>
    </xf>
    <xf numFmtId="164" fontId="9" fillId="0" borderId="0" xfId="1" applyNumberFormat="1" applyFont="1" applyFill="1" applyBorder="1" applyProtection="1"/>
    <xf numFmtId="0" fontId="0" fillId="0" borderId="0" xfId="0" applyAlignment="1">
      <alignment wrapText="1"/>
    </xf>
    <xf numFmtId="164" fontId="9" fillId="0" borderId="7" xfId="1" applyNumberFormat="1" applyFont="1" applyFill="1" applyBorder="1" applyProtection="1"/>
    <xf numFmtId="164" fontId="3" fillId="2" borderId="1" xfId="1" applyNumberFormat="1" applyFont="1" applyFill="1" applyBorder="1" applyProtection="1">
      <protection locked="0"/>
    </xf>
    <xf numFmtId="0" fontId="25" fillId="0" borderId="0" xfId="0" applyFont="1" applyAlignment="1">
      <alignment vertical="center" wrapText="1"/>
    </xf>
    <xf numFmtId="0" fontId="22" fillId="0" borderId="0" xfId="0" applyFont="1" applyAlignment="1">
      <alignment wrapText="1"/>
    </xf>
    <xf numFmtId="42" fontId="9" fillId="2" borderId="1" xfId="1" applyNumberFormat="1" applyFont="1" applyFill="1" applyBorder="1" applyProtection="1"/>
    <xf numFmtId="0" fontId="27" fillId="0" borderId="0" xfId="0" applyFont="1" applyFill="1" applyAlignment="1" applyProtection="1">
      <alignment horizontal="center"/>
    </xf>
    <xf numFmtId="164" fontId="6" fillId="0" borderId="39" xfId="5" quotePrefix="1" applyNumberFormat="1" applyFont="1" applyFill="1" applyBorder="1" applyAlignment="1" applyProtection="1">
      <alignment vertical="top"/>
    </xf>
    <xf numFmtId="0" fontId="14" fillId="6" borderId="39" xfId="3" applyFont="1" applyFill="1" applyBorder="1" applyAlignment="1" applyProtection="1">
      <alignment horizontal="left" vertical="top"/>
    </xf>
    <xf numFmtId="0" fontId="0" fillId="0" borderId="39" xfId="0" applyBorder="1" applyAlignment="1">
      <alignment horizontal="left" vertical="top"/>
    </xf>
    <xf numFmtId="0" fontId="3" fillId="0" borderId="41" xfId="0" applyFont="1" applyBorder="1" applyProtection="1"/>
    <xf numFmtId="0" fontId="3" fillId="0" borderId="40" xfId="0" applyFont="1" applyBorder="1" applyProtection="1"/>
    <xf numFmtId="0" fontId="6" fillId="5" borderId="0" xfId="3" applyFont="1" applyFill="1" applyBorder="1" applyAlignment="1" applyProtection="1">
      <alignment horizontal="center"/>
    </xf>
    <xf numFmtId="0" fontId="3" fillId="0" borderId="0" xfId="0" applyFont="1" applyBorder="1" applyAlignment="1" applyProtection="1">
      <alignment horizontal="justify" vertical="center"/>
    </xf>
    <xf numFmtId="0" fontId="21" fillId="0" borderId="0" xfId="0" applyFont="1" applyProtection="1"/>
    <xf numFmtId="0" fontId="3" fillId="0" borderId="4" xfId="0" applyFont="1" applyFill="1" applyBorder="1" applyAlignment="1" applyProtection="1">
      <alignment horizontal="center"/>
    </xf>
    <xf numFmtId="1" fontId="29" fillId="0" borderId="4" xfId="0" applyNumberFormat="1" applyFont="1" applyFill="1" applyBorder="1" applyAlignment="1" applyProtection="1">
      <alignment horizontal="center" vertical="center"/>
    </xf>
    <xf numFmtId="0" fontId="15" fillId="0" borderId="0" xfId="3" applyFont="1" applyBorder="1" applyAlignment="1" applyProtection="1">
      <alignment horizontal="left" vertical="top" wrapText="1"/>
    </xf>
    <xf numFmtId="0" fontId="0" fillId="0" borderId="0" xfId="0" applyAlignment="1">
      <alignment wrapText="1"/>
    </xf>
    <xf numFmtId="10" fontId="6" fillId="0" borderId="0" xfId="6" applyNumberFormat="1" applyFont="1" applyBorder="1" applyAlignment="1" applyProtection="1">
      <alignment horizontal="center" vertical="top" wrapText="1"/>
    </xf>
    <xf numFmtId="0" fontId="23" fillId="0" borderId="7" xfId="0" applyFont="1" applyBorder="1" applyAlignment="1" applyProtection="1">
      <alignment horizontal="center" vertical="center" wrapText="1"/>
    </xf>
    <xf numFmtId="0" fontId="0" fillId="0" borderId="7" xfId="0" applyBorder="1" applyAlignment="1">
      <alignment horizontal="center" vertical="center" wrapText="1"/>
    </xf>
    <xf numFmtId="0" fontId="23" fillId="0" borderId="0" xfId="0" applyFont="1" applyBorder="1" applyAlignment="1" applyProtection="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9" fillId="0" borderId="2" xfId="0" applyFont="1" applyFill="1" applyBorder="1" applyAlignment="1" applyProtection="1">
      <alignment horizontal="center" wrapText="1"/>
    </xf>
    <xf numFmtId="0" fontId="9" fillId="0" borderId="3" xfId="0" applyFont="1" applyFill="1" applyBorder="1" applyAlignment="1" applyProtection="1">
      <alignment horizontal="center" wrapText="1"/>
    </xf>
    <xf numFmtId="0" fontId="9" fillId="0" borderId="4" xfId="0" applyFont="1" applyFill="1" applyBorder="1" applyAlignment="1" applyProtection="1">
      <alignment horizontal="center" wrapText="1"/>
    </xf>
    <xf numFmtId="0" fontId="21" fillId="0" borderId="0" xfId="0" applyFont="1" applyFill="1" applyProtection="1"/>
    <xf numFmtId="0" fontId="21" fillId="0" borderId="21" xfId="0" applyFont="1" applyFill="1" applyBorder="1" applyProtection="1"/>
    <xf numFmtId="0" fontId="9" fillId="0" borderId="0" xfId="0" applyFont="1" applyFill="1" applyProtection="1"/>
    <xf numFmtId="0" fontId="9" fillId="0" borderId="21" xfId="0" applyFont="1" applyFill="1" applyBorder="1" applyProtection="1"/>
    <xf numFmtId="0" fontId="21" fillId="0" borderId="0" xfId="0" applyFont="1" applyFill="1" applyAlignment="1" applyProtection="1"/>
    <xf numFmtId="0" fontId="22" fillId="0" borderId="0" xfId="0" applyFont="1" applyAlignment="1"/>
    <xf numFmtId="0" fontId="22" fillId="0" borderId="21" xfId="0" applyFont="1" applyBorder="1" applyAlignment="1"/>
    <xf numFmtId="0" fontId="12" fillId="0" borderId="2" xfId="0" applyFont="1" applyBorder="1" applyAlignment="1" applyProtection="1">
      <alignment horizontal="center"/>
    </xf>
    <xf numFmtId="0" fontId="12" fillId="0" borderId="3" xfId="0" applyFont="1" applyBorder="1" applyAlignment="1" applyProtection="1">
      <alignment horizontal="center"/>
    </xf>
    <xf numFmtId="0" fontId="12" fillId="0" borderId="4" xfId="0" applyFont="1" applyBorder="1" applyAlignment="1" applyProtection="1">
      <alignment horizontal="center"/>
    </xf>
    <xf numFmtId="0" fontId="6" fillId="0" borderId="6" xfId="3" applyFont="1" applyBorder="1" applyAlignment="1" applyProtection="1">
      <alignment horizontal="center"/>
    </xf>
    <xf numFmtId="0" fontId="6" fillId="0" borderId="4" xfId="3" applyFont="1" applyBorder="1" applyAlignment="1" applyProtection="1">
      <alignment horizontal="center"/>
    </xf>
    <xf numFmtId="0" fontId="12" fillId="0" borderId="9"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10" xfId="0" applyFont="1" applyBorder="1" applyAlignment="1" applyProtection="1">
      <alignment horizontal="center" vertical="center"/>
    </xf>
    <xf numFmtId="0" fontId="9" fillId="0" borderId="2" xfId="0" applyFont="1" applyBorder="1" applyAlignment="1" applyProtection="1">
      <alignment horizontal="center"/>
    </xf>
    <xf numFmtId="0" fontId="9" fillId="0" borderId="3" xfId="0" applyFont="1" applyBorder="1" applyAlignment="1" applyProtection="1">
      <alignment horizontal="center"/>
    </xf>
    <xf numFmtId="0" fontId="9" fillId="0" borderId="4" xfId="0" applyFont="1" applyBorder="1" applyAlignment="1" applyProtection="1">
      <alignment horizontal="center"/>
    </xf>
    <xf numFmtId="10" fontId="9" fillId="0" borderId="31" xfId="1" applyNumberFormat="1" applyFont="1" applyFill="1" applyBorder="1" applyAlignment="1" applyProtection="1">
      <alignment horizontal="center" vertical="center"/>
    </xf>
    <xf numFmtId="0" fontId="20" fillId="0" borderId="11" xfId="0" applyFont="1" applyBorder="1" applyAlignment="1">
      <alignment horizontal="center" vertical="center"/>
    </xf>
    <xf numFmtId="0" fontId="20" fillId="0" borderId="26" xfId="0" applyFont="1" applyBorder="1" applyAlignment="1">
      <alignment horizontal="center" vertical="center"/>
    </xf>
    <xf numFmtId="49" fontId="6" fillId="0" borderId="9" xfId="3" applyNumberFormat="1" applyFont="1" applyBorder="1" applyAlignment="1" applyProtection="1">
      <alignment horizontal="center"/>
    </xf>
    <xf numFmtId="49" fontId="6" fillId="0" borderId="10" xfId="3" applyNumberFormat="1" applyFont="1" applyBorder="1" applyAlignment="1" applyProtection="1">
      <alignment horizontal="center"/>
    </xf>
    <xf numFmtId="0" fontId="3" fillId="8" borderId="2" xfId="0" applyFont="1" applyFill="1" applyBorder="1" applyAlignment="1" applyProtection="1"/>
    <xf numFmtId="0" fontId="0" fillId="8" borderId="3" xfId="0" applyFill="1" applyBorder="1" applyAlignment="1"/>
    <xf numFmtId="0" fontId="0" fillId="8" borderId="4" xfId="0" applyFill="1" applyBorder="1" applyAlignment="1"/>
    <xf numFmtId="165" fontId="16" fillId="0" borderId="6" xfId="3" applyNumberFormat="1" applyFont="1" applyBorder="1" applyAlignment="1" applyProtection="1">
      <alignment horizontal="center" vertical="top" wrapText="1"/>
    </xf>
    <xf numFmtId="0" fontId="0" fillId="0" borderId="8" xfId="0" applyBorder="1" applyAlignment="1">
      <alignment wrapText="1"/>
    </xf>
    <xf numFmtId="0" fontId="0" fillId="0" borderId="5" xfId="0" applyBorder="1" applyAlignment="1">
      <alignment wrapText="1"/>
    </xf>
    <xf numFmtId="0" fontId="0" fillId="0" borderId="21" xfId="0" applyBorder="1" applyAlignment="1">
      <alignment wrapText="1"/>
    </xf>
    <xf numFmtId="0" fontId="0" fillId="0" borderId="9" xfId="0" applyBorder="1" applyAlignment="1">
      <alignment wrapText="1"/>
    </xf>
    <xf numFmtId="0" fontId="0" fillId="0" borderId="10" xfId="0" applyBorder="1" applyAlignment="1">
      <alignment wrapText="1"/>
    </xf>
    <xf numFmtId="0" fontId="11" fillId="0" borderId="0" xfId="0" applyFont="1" applyBorder="1" applyAlignment="1" applyProtection="1">
      <alignment horizontal="justify" vertical="top" wrapText="1"/>
    </xf>
    <xf numFmtId="0" fontId="0" fillId="0" borderId="8" xfId="0" applyBorder="1" applyAlignment="1">
      <alignment horizontal="center" vertical="center" wrapText="1"/>
    </xf>
    <xf numFmtId="0" fontId="19" fillId="0" borderId="0" xfId="0" applyFont="1" applyBorder="1" applyAlignment="1" applyProtection="1">
      <alignment horizontal="center" vertical="center" wrapText="1"/>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6" fillId="0" borderId="2" xfId="3" applyFont="1" applyBorder="1" applyAlignment="1" applyProtection="1">
      <alignment horizontal="right"/>
    </xf>
    <xf numFmtId="0" fontId="0" fillId="0" borderId="3" xfId="0" applyBorder="1" applyAlignment="1"/>
    <xf numFmtId="0" fontId="0" fillId="0" borderId="4" xfId="0" applyBorder="1" applyAlignment="1"/>
    <xf numFmtId="0" fontId="9" fillId="0" borderId="0" xfId="0" applyFont="1" applyAlignment="1" applyProtection="1">
      <alignment horizontal="center" vertical="top" wrapText="1"/>
    </xf>
    <xf numFmtId="164" fontId="6" fillId="0" borderId="2" xfId="5" applyNumberFormat="1" applyFont="1" applyFill="1" applyBorder="1" applyAlignment="1" applyProtection="1">
      <alignment horizontal="center"/>
    </xf>
    <xf numFmtId="164" fontId="6" fillId="0" borderId="4" xfId="5" applyNumberFormat="1" applyFont="1" applyFill="1" applyBorder="1" applyAlignment="1" applyProtection="1">
      <alignment horizontal="center"/>
    </xf>
    <xf numFmtId="166" fontId="6" fillId="0" borderId="2" xfId="5" applyNumberFormat="1" applyFont="1" applyBorder="1" applyAlignment="1" applyProtection="1">
      <alignment horizontal="center" vertical="top"/>
    </xf>
    <xf numFmtId="166" fontId="6" fillId="0" borderId="4" xfId="5" applyNumberFormat="1" applyFont="1" applyBorder="1" applyAlignment="1" applyProtection="1">
      <alignment horizontal="center" vertical="top"/>
    </xf>
    <xf numFmtId="165" fontId="3" fillId="2" borderId="6" xfId="0" applyNumberFormat="1" applyFont="1" applyFill="1" applyBorder="1" applyAlignment="1" applyProtection="1">
      <alignment horizontal="center" vertical="center"/>
      <protection locked="0"/>
    </xf>
    <xf numFmtId="165" fontId="3" fillId="2" borderId="8" xfId="0" applyNumberFormat="1" applyFont="1" applyFill="1" applyBorder="1" applyAlignment="1" applyProtection="1">
      <alignment horizontal="center" vertical="center"/>
      <protection locked="0"/>
    </xf>
    <xf numFmtId="165" fontId="3" fillId="2" borderId="5" xfId="0" applyNumberFormat="1" applyFont="1" applyFill="1" applyBorder="1" applyAlignment="1" applyProtection="1">
      <alignment horizontal="center" vertical="center"/>
      <protection locked="0"/>
    </xf>
    <xf numFmtId="165" fontId="3" fillId="2" borderId="21" xfId="0" applyNumberFormat="1" applyFont="1" applyFill="1" applyBorder="1" applyAlignment="1" applyProtection="1">
      <alignment horizontal="center" vertical="center"/>
      <protection locked="0"/>
    </xf>
    <xf numFmtId="165" fontId="3" fillId="2" borderId="9" xfId="0" applyNumberFormat="1" applyFont="1" applyFill="1" applyBorder="1" applyAlignment="1" applyProtection="1">
      <alignment horizontal="center" vertical="center"/>
      <protection locked="0"/>
    </xf>
    <xf numFmtId="165" fontId="3" fillId="2" borderId="10" xfId="0" applyNumberFormat="1" applyFont="1" applyFill="1" applyBorder="1" applyAlignment="1" applyProtection="1">
      <alignment horizontal="center" vertical="center"/>
      <protection locked="0"/>
    </xf>
    <xf numFmtId="0" fontId="6" fillId="0" borderId="2" xfId="3" applyFont="1" applyBorder="1" applyAlignment="1" applyProtection="1">
      <alignment horizontal="center" vertical="top"/>
    </xf>
    <xf numFmtId="0" fontId="6" fillId="0" borderId="4" xfId="3" applyFont="1" applyBorder="1" applyAlignment="1" applyProtection="1">
      <alignment horizontal="center" vertical="top"/>
    </xf>
    <xf numFmtId="0" fontId="14" fillId="0" borderId="5" xfId="3" applyFont="1" applyBorder="1" applyAlignment="1" applyProtection="1">
      <alignment horizontal="center" vertical="center"/>
    </xf>
    <xf numFmtId="0" fontId="14" fillId="0" borderId="11" xfId="3" applyFont="1" applyBorder="1" applyAlignment="1" applyProtection="1">
      <alignment horizontal="center" vertical="center"/>
    </xf>
    <xf numFmtId="164" fontId="6" fillId="0" borderId="2" xfId="5" applyNumberFormat="1" applyFont="1" applyFill="1" applyBorder="1" applyAlignment="1" applyProtection="1">
      <alignment horizontal="center" vertical="center"/>
    </xf>
    <xf numFmtId="164" fontId="6" fillId="0" borderId="4" xfId="5" applyNumberFormat="1" applyFont="1" applyFill="1" applyBorder="1" applyAlignment="1" applyProtection="1">
      <alignment horizontal="center" vertical="center"/>
    </xf>
    <xf numFmtId="164" fontId="6" fillId="0" borderId="2" xfId="6" applyNumberFormat="1" applyFont="1" applyBorder="1" applyAlignment="1" applyProtection="1">
      <alignment horizontal="center" vertical="top"/>
    </xf>
    <xf numFmtId="164" fontId="6" fillId="0" borderId="4" xfId="6" applyNumberFormat="1" applyFont="1" applyBorder="1" applyAlignment="1" applyProtection="1">
      <alignment horizontal="center" vertical="top"/>
    </xf>
    <xf numFmtId="165" fontId="6" fillId="0" borderId="2" xfId="3" applyNumberFormat="1" applyFont="1" applyBorder="1" applyAlignment="1" applyProtection="1">
      <alignment horizontal="center" vertical="top"/>
    </xf>
    <xf numFmtId="165" fontId="6" fillId="0" borderId="4" xfId="3" applyNumberFormat="1" applyFont="1" applyBorder="1" applyAlignment="1" applyProtection="1">
      <alignment horizontal="center" vertical="top"/>
    </xf>
    <xf numFmtId="42" fontId="3" fillId="0" borderId="28" xfId="0" applyNumberFormat="1" applyFont="1" applyFill="1" applyBorder="1" applyAlignment="1" applyProtection="1">
      <alignment horizontal="center" vertical="center"/>
    </xf>
    <xf numFmtId="42" fontId="3" fillId="0" borderId="35" xfId="0" applyNumberFormat="1" applyFont="1" applyFill="1" applyBorder="1" applyAlignment="1" applyProtection="1">
      <alignment horizontal="center" vertical="center"/>
    </xf>
    <xf numFmtId="10" fontId="6" fillId="0" borderId="2" xfId="6" applyNumberFormat="1" applyFont="1" applyBorder="1" applyAlignment="1" applyProtection="1">
      <alignment horizontal="center" vertical="top"/>
    </xf>
    <xf numFmtId="10" fontId="6" fillId="0" borderId="4" xfId="6" applyNumberFormat="1" applyFont="1" applyBorder="1" applyAlignment="1" applyProtection="1">
      <alignment horizontal="center" vertical="top"/>
    </xf>
    <xf numFmtId="0" fontId="25" fillId="0" borderId="0" xfId="0" applyFont="1" applyFill="1" applyAlignment="1" applyProtection="1">
      <alignment vertical="center" wrapText="1"/>
    </xf>
    <xf numFmtId="0" fontId="22" fillId="0" borderId="0" xfId="0" applyFont="1" applyAlignment="1">
      <alignment vertical="center" wrapText="1"/>
    </xf>
    <xf numFmtId="0" fontId="25" fillId="0" borderId="0" xfId="0" applyFont="1" applyAlignment="1">
      <alignment vertical="center" wrapText="1"/>
    </xf>
    <xf numFmtId="0" fontId="25" fillId="0" borderId="0" xfId="0" applyFont="1" applyAlignment="1">
      <alignment wrapText="1"/>
    </xf>
    <xf numFmtId="0" fontId="25" fillId="0" borderId="21" xfId="0" applyFont="1" applyBorder="1" applyAlignment="1">
      <alignment wrapText="1"/>
    </xf>
    <xf numFmtId="0" fontId="9" fillId="0" borderId="0" xfId="0" applyFont="1" applyAlignment="1">
      <alignment vertical="center" wrapText="1"/>
    </xf>
    <xf numFmtId="0" fontId="9" fillId="0" borderId="0" xfId="0" applyFont="1" applyAlignment="1">
      <alignment wrapText="1"/>
    </xf>
    <xf numFmtId="0" fontId="9" fillId="0" borderId="21" xfId="0" applyFont="1" applyBorder="1" applyAlignment="1">
      <alignment wrapText="1"/>
    </xf>
    <xf numFmtId="0" fontId="3" fillId="0" borderId="0" xfId="0" applyFont="1" applyAlignment="1" applyProtection="1">
      <alignment horizontal="justify" vertical="top" wrapText="1"/>
    </xf>
    <xf numFmtId="0" fontId="9" fillId="0" borderId="0" xfId="0" applyFont="1" applyAlignment="1" applyProtection="1">
      <alignment wrapText="1"/>
    </xf>
    <xf numFmtId="0" fontId="20" fillId="0" borderId="0" xfId="0" applyFont="1" applyAlignment="1">
      <alignment wrapText="1"/>
    </xf>
    <xf numFmtId="0" fontId="20" fillId="0" borderId="21" xfId="0" applyFont="1" applyBorder="1" applyAlignment="1">
      <alignment wrapText="1"/>
    </xf>
    <xf numFmtId="0" fontId="9" fillId="0" borderId="0" xfId="0" applyFont="1" applyAlignment="1" applyProtection="1"/>
    <xf numFmtId="0" fontId="20" fillId="0" borderId="0" xfId="0" applyFont="1" applyAlignment="1"/>
    <xf numFmtId="0" fontId="20" fillId="0" borderId="21" xfId="0" applyFont="1" applyBorder="1" applyAlignment="1"/>
    <xf numFmtId="0" fontId="3" fillId="0" borderId="0" xfId="0" applyFont="1" applyFill="1" applyAlignment="1" applyProtection="1"/>
    <xf numFmtId="0" fontId="0" fillId="0" borderId="0" xfId="0" applyAlignment="1"/>
    <xf numFmtId="164" fontId="3" fillId="0" borderId="0" xfId="0" applyNumberFormat="1" applyFont="1" applyAlignment="1" applyProtection="1"/>
    <xf numFmtId="164" fontId="25" fillId="0" borderId="0" xfId="1" applyNumberFormat="1" applyFont="1" applyFill="1" applyBorder="1" applyAlignment="1" applyProtection="1"/>
    <xf numFmtId="0" fontId="9" fillId="0" borderId="7" xfId="0" applyFont="1" applyBorder="1" applyAlignment="1">
      <alignment vertical="center" wrapText="1"/>
    </xf>
    <xf numFmtId="0" fontId="0" fillId="0" borderId="7" xfId="0" applyBorder="1" applyAlignment="1">
      <alignment wrapText="1"/>
    </xf>
    <xf numFmtId="0" fontId="21" fillId="0" borderId="0" xfId="0" applyFont="1" applyAlignment="1">
      <alignment vertical="center" wrapText="1"/>
    </xf>
    <xf numFmtId="0" fontId="0" fillId="0" borderId="0" xfId="0" applyAlignment="1">
      <alignment vertical="center" wrapText="1"/>
    </xf>
    <xf numFmtId="0" fontId="9" fillId="0" borderId="2" xfId="0" applyFont="1" applyFill="1" applyBorder="1" applyAlignment="1" applyProtection="1">
      <alignment horizontal="right"/>
    </xf>
    <xf numFmtId="0" fontId="3" fillId="0" borderId="0" xfId="0" applyFont="1" applyAlignment="1">
      <alignment vertical="center" wrapText="1"/>
    </xf>
    <xf numFmtId="0" fontId="0" fillId="0" borderId="0" xfId="0" applyFont="1" applyAlignment="1">
      <alignment wrapText="1"/>
    </xf>
    <xf numFmtId="0" fontId="3" fillId="0" borderId="6" xfId="0" applyFont="1" applyFill="1" applyBorder="1" applyAlignment="1" applyProtection="1">
      <alignment horizontal="left" wrapText="1"/>
    </xf>
    <xf numFmtId="0" fontId="0" fillId="0" borderId="7" xfId="0" applyFill="1" applyBorder="1" applyAlignment="1">
      <alignment wrapText="1"/>
    </xf>
    <xf numFmtId="0" fontId="3" fillId="0" borderId="2" xfId="0" applyFont="1" applyFill="1" applyBorder="1" applyAlignment="1" applyProtection="1">
      <alignment horizontal="left" wrapText="1"/>
    </xf>
    <xf numFmtId="0" fontId="0" fillId="0" borderId="3" xfId="0" applyFill="1" applyBorder="1" applyAlignment="1">
      <alignment horizontal="left"/>
    </xf>
    <xf numFmtId="0" fontId="0" fillId="0" borderId="4" xfId="0" applyFill="1" applyBorder="1" applyAlignment="1">
      <alignment horizontal="left"/>
    </xf>
    <xf numFmtId="0" fontId="21" fillId="0" borderId="0" xfId="0" applyFont="1" applyAlignment="1" applyProtection="1"/>
    <xf numFmtId="0" fontId="21" fillId="2" borderId="2" xfId="0" applyFont="1"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xf numFmtId="0" fontId="0" fillId="0" borderId="9" xfId="0" applyFill="1" applyBorder="1" applyAlignment="1">
      <alignment wrapText="1"/>
    </xf>
    <xf numFmtId="0" fontId="0" fillId="0" borderId="30" xfId="0" applyFill="1" applyBorder="1" applyAlignment="1">
      <alignment wrapText="1"/>
    </xf>
    <xf numFmtId="0" fontId="3" fillId="0" borderId="31" xfId="0" applyFont="1" applyFill="1" applyBorder="1" applyAlignment="1" applyProtection="1">
      <alignment horizontal="center"/>
    </xf>
    <xf numFmtId="0" fontId="0" fillId="0" borderId="26" xfId="0" applyFill="1" applyBorder="1" applyAlignment="1">
      <alignment horizontal="center"/>
    </xf>
  </cellXfs>
  <cellStyles count="7">
    <cellStyle name="Bad" xfId="4" builtinId="27"/>
    <cellStyle name="Currency" xfId="2" builtinId="4"/>
    <cellStyle name="Currency 2" xfId="5"/>
    <cellStyle name="Normal" xfId="0" builtinId="0"/>
    <cellStyle name="Normal 2" xfId="3"/>
    <cellStyle name="Percent" xfId="1" builtinId="5"/>
    <cellStyle name="Percent 2" xfId="6"/>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AFE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33"/>
  <sheetViews>
    <sheetView tabSelected="1" zoomScale="90" zoomScaleNormal="90" workbookViewId="0">
      <selection activeCell="T7" sqref="T7"/>
    </sheetView>
  </sheetViews>
  <sheetFormatPr defaultColWidth="9.28515625" defaultRowHeight="12.75" x14ac:dyDescent="0.2"/>
  <cols>
    <col min="1" max="8" width="10.7109375" style="29" customWidth="1"/>
    <col min="9" max="9" width="2.42578125" style="46" customWidth="1"/>
    <col min="10" max="14" width="15.7109375" style="29" customWidth="1"/>
    <col min="15" max="15" width="2.42578125" style="34" customWidth="1"/>
    <col min="16" max="20" width="10.7109375" style="29" customWidth="1"/>
    <col min="21" max="21" width="2.42578125" style="34" customWidth="1"/>
    <col min="22" max="26" width="10.7109375" style="29" customWidth="1"/>
    <col min="27" max="16384" width="9.28515625" style="29"/>
  </cols>
  <sheetData>
    <row r="1" spans="1:36" s="73" customFormat="1" ht="22.5" customHeight="1" x14ac:dyDescent="0.2">
      <c r="A1" s="132" t="s">
        <v>80</v>
      </c>
      <c r="B1" s="133"/>
      <c r="C1" s="133"/>
      <c r="D1" s="133"/>
      <c r="E1" s="133"/>
      <c r="F1" s="133"/>
      <c r="G1" s="133"/>
      <c r="H1" s="133"/>
      <c r="I1" s="97"/>
      <c r="J1" s="132" t="s">
        <v>81</v>
      </c>
      <c r="K1" s="133"/>
      <c r="L1" s="133"/>
      <c r="M1" s="133"/>
      <c r="N1" s="133"/>
      <c r="O1" s="97"/>
      <c r="P1" s="132" t="s">
        <v>82</v>
      </c>
      <c r="Q1" s="133"/>
      <c r="R1" s="133"/>
      <c r="S1" s="133"/>
      <c r="T1" s="133"/>
      <c r="U1" s="97"/>
      <c r="V1" s="132" t="s">
        <v>83</v>
      </c>
      <c r="W1" s="133"/>
      <c r="X1" s="133"/>
      <c r="Y1" s="133"/>
      <c r="Z1" s="173"/>
    </row>
    <row r="2" spans="1:36" s="73" customFormat="1" ht="22.5" customHeight="1" x14ac:dyDescent="0.2">
      <c r="A2" s="134"/>
      <c r="B2" s="135"/>
      <c r="C2" s="135"/>
      <c r="D2" s="135"/>
      <c r="E2" s="135"/>
      <c r="F2" s="135"/>
      <c r="G2" s="135"/>
      <c r="H2" s="135"/>
      <c r="I2" s="97"/>
      <c r="J2" s="134"/>
      <c r="K2" s="135"/>
      <c r="L2" s="135"/>
      <c r="M2" s="135"/>
      <c r="N2" s="135"/>
      <c r="O2" s="97"/>
      <c r="P2" s="134"/>
      <c r="Q2" s="135"/>
      <c r="R2" s="135"/>
      <c r="S2" s="135"/>
      <c r="T2" s="135"/>
      <c r="U2" s="97"/>
      <c r="V2" s="174"/>
      <c r="W2" s="135"/>
      <c r="X2" s="135"/>
      <c r="Y2" s="135"/>
      <c r="Z2" s="175"/>
    </row>
    <row r="3" spans="1:36" s="73" customFormat="1" ht="22.5" customHeight="1" x14ac:dyDescent="0.2">
      <c r="A3" s="134"/>
      <c r="B3" s="135"/>
      <c r="C3" s="135"/>
      <c r="D3" s="135"/>
      <c r="E3" s="135"/>
      <c r="F3" s="135"/>
      <c r="G3" s="135"/>
      <c r="H3" s="135"/>
      <c r="I3" s="97"/>
      <c r="J3" s="134"/>
      <c r="K3" s="135"/>
      <c r="L3" s="135"/>
      <c r="M3" s="135"/>
      <c r="N3" s="135"/>
      <c r="O3" s="97"/>
      <c r="P3" s="134"/>
      <c r="Q3" s="135"/>
      <c r="R3" s="135"/>
      <c r="S3" s="135"/>
      <c r="T3" s="135"/>
      <c r="U3" s="97"/>
      <c r="V3" s="174"/>
      <c r="W3" s="135"/>
      <c r="X3" s="135"/>
      <c r="Y3" s="135"/>
      <c r="Z3" s="175"/>
    </row>
    <row r="4" spans="1:36" s="73" customFormat="1" ht="22.5" customHeight="1" x14ac:dyDescent="0.2">
      <c r="A4" s="136"/>
      <c r="B4" s="136"/>
      <c r="C4" s="136"/>
      <c r="D4" s="136"/>
      <c r="E4" s="136"/>
      <c r="F4" s="136"/>
      <c r="G4" s="136"/>
      <c r="H4" s="136"/>
      <c r="I4" s="97"/>
      <c r="J4" s="136"/>
      <c r="K4" s="136"/>
      <c r="L4" s="136"/>
      <c r="M4" s="136"/>
      <c r="N4" s="136"/>
      <c r="O4" s="97"/>
      <c r="P4" s="136"/>
      <c r="Q4" s="136"/>
      <c r="R4" s="136"/>
      <c r="S4" s="136"/>
      <c r="T4" s="136"/>
      <c r="U4" s="97"/>
      <c r="V4" s="136"/>
      <c r="W4" s="136"/>
      <c r="X4" s="136"/>
      <c r="Y4" s="136"/>
      <c r="Z4" s="176"/>
    </row>
    <row r="5" spans="1:36" ht="14.25" customHeight="1" x14ac:dyDescent="0.2">
      <c r="A5" s="137" t="s">
        <v>55</v>
      </c>
      <c r="B5" s="138"/>
      <c r="C5" s="138"/>
      <c r="D5" s="138"/>
      <c r="E5" s="138"/>
      <c r="F5" s="138"/>
      <c r="G5" s="138"/>
      <c r="H5" s="139"/>
      <c r="J5" s="155" t="s">
        <v>52</v>
      </c>
      <c r="K5" s="156"/>
      <c r="L5" s="156"/>
      <c r="M5" s="156"/>
      <c r="N5" s="157"/>
      <c r="O5" s="46"/>
      <c r="P5" s="152" t="s">
        <v>53</v>
      </c>
      <c r="Q5" s="153"/>
      <c r="R5" s="153"/>
      <c r="S5" s="153"/>
      <c r="T5" s="154"/>
      <c r="U5" s="46"/>
      <c r="V5" s="147" t="s">
        <v>56</v>
      </c>
      <c r="W5" s="148"/>
      <c r="X5" s="148"/>
      <c r="Y5" s="148"/>
      <c r="Z5" s="149"/>
    </row>
    <row r="6" spans="1:36" ht="14.25" customHeight="1" x14ac:dyDescent="0.25">
      <c r="A6" s="142" t="s">
        <v>51</v>
      </c>
      <c r="B6" s="142"/>
      <c r="C6" s="142"/>
      <c r="D6" s="142"/>
      <c r="E6" s="142"/>
      <c r="F6" s="142"/>
      <c r="G6" s="143"/>
      <c r="H6" s="105"/>
      <c r="J6" s="5" t="s">
        <v>62</v>
      </c>
      <c r="K6" s="5" t="s">
        <v>0</v>
      </c>
      <c r="L6" s="5" t="s">
        <v>33</v>
      </c>
      <c r="M6" s="5" t="s">
        <v>58</v>
      </c>
      <c r="N6" s="5" t="s">
        <v>34</v>
      </c>
      <c r="O6" s="46"/>
      <c r="P6" s="98" t="s">
        <v>3</v>
      </c>
      <c r="Q6" s="99" t="s">
        <v>0</v>
      </c>
      <c r="R6" s="100" t="s">
        <v>30</v>
      </c>
      <c r="S6" s="150" t="s">
        <v>13</v>
      </c>
      <c r="T6" s="151"/>
      <c r="U6" s="46"/>
      <c r="V6" s="36" t="s">
        <v>3</v>
      </c>
      <c r="W6" s="35" t="s">
        <v>0</v>
      </c>
      <c r="X6" s="35" t="s">
        <v>30</v>
      </c>
      <c r="Y6" s="161" t="s">
        <v>73</v>
      </c>
      <c r="Z6" s="162"/>
      <c r="AA6" s="18"/>
      <c r="AB6" s="18"/>
      <c r="AC6" s="18"/>
    </row>
    <row r="7" spans="1:36" ht="14.25" customHeight="1" thickBot="1" x14ac:dyDescent="0.3">
      <c r="A7" s="205" t="s">
        <v>89</v>
      </c>
      <c r="B7" s="144" t="s">
        <v>38</v>
      </c>
      <c r="C7" s="145"/>
      <c r="D7" s="145"/>
      <c r="E7" s="145"/>
      <c r="F7" s="146"/>
      <c r="G7" s="95"/>
      <c r="H7" s="2"/>
      <c r="J7" s="78" t="s">
        <v>4</v>
      </c>
      <c r="K7" s="79"/>
      <c r="L7" s="158" t="e">
        <f>$H$46</f>
        <v>#DIV/0!</v>
      </c>
      <c r="M7" s="80" t="e">
        <f>L7*K7</f>
        <v>#DIV/0!</v>
      </c>
      <c r="N7" s="79"/>
      <c r="O7" s="46"/>
      <c r="P7" s="177" t="s">
        <v>32</v>
      </c>
      <c r="Q7" s="178"/>
      <c r="R7" s="178"/>
      <c r="S7" s="179"/>
      <c r="T7" s="1" t="s">
        <v>14</v>
      </c>
      <c r="U7" s="46"/>
      <c r="V7" s="163"/>
      <c r="W7" s="164"/>
      <c r="X7" s="164"/>
      <c r="Y7" s="164"/>
      <c r="Z7" s="165"/>
      <c r="AA7" s="18"/>
      <c r="AB7" s="18"/>
      <c r="AC7" s="18"/>
      <c r="AI7" s="29" t="s">
        <v>15</v>
      </c>
    </row>
    <row r="8" spans="1:36" ht="14.25" customHeight="1" thickBot="1" x14ac:dyDescent="0.3">
      <c r="A8" s="206"/>
      <c r="B8" s="144" t="s">
        <v>84</v>
      </c>
      <c r="C8" s="145"/>
      <c r="D8" s="145"/>
      <c r="E8" s="145"/>
      <c r="F8" s="146"/>
      <c r="G8" s="95"/>
      <c r="H8" s="2"/>
      <c r="J8" s="90" t="s">
        <v>5</v>
      </c>
      <c r="K8" s="91"/>
      <c r="L8" s="159"/>
      <c r="M8" s="92" t="e">
        <f>L7*K8</f>
        <v>#DIV/0!</v>
      </c>
      <c r="N8" s="91"/>
      <c r="O8" s="46"/>
      <c r="P8" s="101" t="s">
        <v>16</v>
      </c>
      <c r="Q8" s="47">
        <f>K7</f>
        <v>0</v>
      </c>
      <c r="R8" s="48">
        <f>N7</f>
        <v>0</v>
      </c>
      <c r="S8" s="201">
        <f>IF($T$7="Y", 153314, 145685)</f>
        <v>145685</v>
      </c>
      <c r="T8" s="202"/>
      <c r="U8" s="46"/>
      <c r="V8" s="19" t="s">
        <v>16</v>
      </c>
      <c r="W8" s="49">
        <f>K7</f>
        <v>0</v>
      </c>
      <c r="X8" s="50">
        <f>N7</f>
        <v>0</v>
      </c>
      <c r="Y8" s="185">
        <v>80000</v>
      </c>
      <c r="Z8" s="186"/>
      <c r="AA8" s="18"/>
      <c r="AB8" s="18"/>
      <c r="AC8" s="18"/>
      <c r="AI8" s="29" t="s">
        <v>14</v>
      </c>
      <c r="AJ8" s="51">
        <v>60000</v>
      </c>
    </row>
    <row r="9" spans="1:36" ht="14.25" customHeight="1" x14ac:dyDescent="0.25">
      <c r="A9" s="206"/>
      <c r="B9" s="144" t="s">
        <v>85</v>
      </c>
      <c r="C9" s="145"/>
      <c r="D9" s="145"/>
      <c r="E9" s="145"/>
      <c r="F9" s="146"/>
      <c r="G9" s="95"/>
      <c r="H9" s="2"/>
      <c r="J9" s="84" t="s">
        <v>26</v>
      </c>
      <c r="K9" s="85"/>
      <c r="L9" s="159"/>
      <c r="M9" s="86" t="e">
        <f>L7*K9</f>
        <v>#DIV/0!</v>
      </c>
      <c r="N9" s="85"/>
      <c r="O9" s="46"/>
      <c r="P9" s="20" t="s">
        <v>17</v>
      </c>
      <c r="Q9" s="20">
        <f>K8</f>
        <v>0</v>
      </c>
      <c r="R9" s="52">
        <f>N8</f>
        <v>0</v>
      </c>
      <c r="S9" s="201">
        <f>IF($T$7="Y", 175752, 167978)</f>
        <v>167978</v>
      </c>
      <c r="T9" s="202"/>
      <c r="U9" s="46"/>
      <c r="V9" s="20" t="s">
        <v>17</v>
      </c>
      <c r="W9" s="20">
        <f>K8</f>
        <v>0</v>
      </c>
      <c r="X9" s="52">
        <f>N8</f>
        <v>0</v>
      </c>
      <c r="Y9" s="187"/>
      <c r="Z9" s="188"/>
      <c r="AA9" s="18"/>
      <c r="AB9" s="18"/>
      <c r="AC9" s="18"/>
      <c r="AJ9" s="51">
        <v>80000</v>
      </c>
    </row>
    <row r="10" spans="1:36" ht="14.25" customHeight="1" x14ac:dyDescent="0.25">
      <c r="A10" s="206"/>
      <c r="B10" s="144" t="s">
        <v>8</v>
      </c>
      <c r="C10" s="145"/>
      <c r="D10" s="145"/>
      <c r="E10" s="145"/>
      <c r="F10" s="146"/>
      <c r="G10" s="95"/>
      <c r="H10" s="2"/>
      <c r="J10" s="7" t="s">
        <v>46</v>
      </c>
      <c r="K10" s="1"/>
      <c r="L10" s="159"/>
      <c r="M10" s="9" t="e">
        <f>L7*K10</f>
        <v>#DIV/0!</v>
      </c>
      <c r="N10" s="1"/>
      <c r="O10" s="46"/>
      <c r="P10" s="20" t="s">
        <v>18</v>
      </c>
      <c r="Q10" s="20">
        <f>SUM(K9:K11)</f>
        <v>0</v>
      </c>
      <c r="R10" s="20">
        <f>SUM(N9:N11)</f>
        <v>0</v>
      </c>
      <c r="S10" s="201">
        <f>IF($T$7="Y", 213718, 202586)</f>
        <v>202586</v>
      </c>
      <c r="T10" s="202"/>
      <c r="U10" s="46"/>
      <c r="V10" s="20" t="s">
        <v>18</v>
      </c>
      <c r="W10" s="20">
        <f>SUM(K9:K11)</f>
        <v>0</v>
      </c>
      <c r="X10" s="52">
        <f>SUM(N9:N11)</f>
        <v>0</v>
      </c>
      <c r="Y10" s="187"/>
      <c r="Z10" s="188"/>
      <c r="AA10" s="18"/>
      <c r="AB10" s="18"/>
      <c r="AC10" s="18"/>
      <c r="AJ10" s="51">
        <v>100000</v>
      </c>
    </row>
    <row r="11" spans="1:36" ht="14.25" customHeight="1" thickBot="1" x14ac:dyDescent="0.3">
      <c r="A11" s="206"/>
      <c r="B11" s="144" t="s">
        <v>45</v>
      </c>
      <c r="C11" s="145"/>
      <c r="D11" s="145"/>
      <c r="E11" s="145"/>
      <c r="F11" s="146"/>
      <c r="G11" s="95"/>
      <c r="H11" s="2"/>
      <c r="J11" s="87" t="s">
        <v>7</v>
      </c>
      <c r="K11" s="88"/>
      <c r="L11" s="159"/>
      <c r="M11" s="89" t="e">
        <f>L7*K11</f>
        <v>#DIV/0!</v>
      </c>
      <c r="N11" s="88"/>
      <c r="O11" s="46"/>
      <c r="P11" s="21" t="s">
        <v>19</v>
      </c>
      <c r="Q11" s="20">
        <f>SUM(K12:K15)</f>
        <v>0</v>
      </c>
      <c r="R11" s="20">
        <f>SUM(N12:N15)</f>
        <v>0</v>
      </c>
      <c r="S11" s="201">
        <f>IF($T$7="Y", 276482, 259320)</f>
        <v>259320</v>
      </c>
      <c r="T11" s="202"/>
      <c r="U11" s="46"/>
      <c r="V11" s="21" t="s">
        <v>19</v>
      </c>
      <c r="W11" s="20">
        <f>SUM(K12:K15)</f>
        <v>0</v>
      </c>
      <c r="X11" s="53">
        <f>SUM(N12:N15)</f>
        <v>0</v>
      </c>
      <c r="Y11" s="187"/>
      <c r="Z11" s="188"/>
      <c r="AA11" s="18"/>
      <c r="AB11" s="18"/>
      <c r="AC11" s="18"/>
    </row>
    <row r="12" spans="1:36" ht="14.25" customHeight="1" thickBot="1" x14ac:dyDescent="0.3">
      <c r="A12" s="206"/>
      <c r="B12" s="144" t="s">
        <v>11</v>
      </c>
      <c r="C12" s="145"/>
      <c r="D12" s="145"/>
      <c r="E12" s="145"/>
      <c r="F12" s="146"/>
      <c r="G12" s="95"/>
      <c r="H12" s="2"/>
      <c r="J12" s="84" t="s">
        <v>27</v>
      </c>
      <c r="K12" s="85"/>
      <c r="L12" s="159"/>
      <c r="M12" s="86" t="e">
        <f>L7*K12</f>
        <v>#DIV/0!</v>
      </c>
      <c r="N12" s="85"/>
      <c r="O12" s="46"/>
      <c r="P12" s="54" t="s">
        <v>20</v>
      </c>
      <c r="Q12" s="54">
        <f>SUM(K16:K18)</f>
        <v>0</v>
      </c>
      <c r="R12" s="54">
        <f>SUM(N16:N18)</f>
        <v>0</v>
      </c>
      <c r="S12" s="201">
        <f>IF($T$7="Y", 303490, 288893)</f>
        <v>288893</v>
      </c>
      <c r="T12" s="202"/>
      <c r="U12" s="46"/>
      <c r="V12" s="42" t="s">
        <v>20</v>
      </c>
      <c r="W12" s="42">
        <f>SUM(K16:K18)</f>
        <v>0</v>
      </c>
      <c r="X12" s="55">
        <f>SUM(N16:N18)</f>
        <v>0</v>
      </c>
      <c r="Y12" s="189"/>
      <c r="Z12" s="190"/>
      <c r="AA12" s="18"/>
      <c r="AB12" s="18"/>
      <c r="AC12" s="18"/>
    </row>
    <row r="13" spans="1:36" ht="14.25" customHeight="1" thickBot="1" x14ac:dyDescent="0.3">
      <c r="A13" s="206"/>
      <c r="B13" s="144" t="s">
        <v>35</v>
      </c>
      <c r="C13" s="145"/>
      <c r="D13" s="145"/>
      <c r="E13" s="145"/>
      <c r="F13" s="146"/>
      <c r="G13" s="95"/>
      <c r="H13" s="2"/>
      <c r="J13" s="7" t="s">
        <v>47</v>
      </c>
      <c r="K13" s="1"/>
      <c r="L13" s="159"/>
      <c r="M13" s="9" t="e">
        <f>L7*K13</f>
        <v>#DIV/0!</v>
      </c>
      <c r="N13" s="1"/>
      <c r="O13" s="46"/>
      <c r="P13" s="102" t="s">
        <v>29</v>
      </c>
      <c r="Q13" s="22"/>
      <c r="R13" s="23">
        <f>SUM(R8:R12)</f>
        <v>0</v>
      </c>
      <c r="S13" s="24"/>
      <c r="T13" s="103"/>
      <c r="U13" s="46"/>
      <c r="V13" s="106" t="s">
        <v>29</v>
      </c>
      <c r="W13" s="39"/>
      <c r="X13" s="40">
        <f>SUM(X8:X12)</f>
        <v>0</v>
      </c>
      <c r="Y13" s="41"/>
      <c r="Z13" s="107"/>
      <c r="AA13" s="18"/>
      <c r="AB13" s="18"/>
      <c r="AC13" s="18"/>
    </row>
    <row r="14" spans="1:36" ht="14.25" customHeight="1" thickBot="1" x14ac:dyDescent="0.3">
      <c r="A14" s="206"/>
      <c r="B14" s="144" t="s">
        <v>28</v>
      </c>
      <c r="C14" s="145"/>
      <c r="D14" s="145"/>
      <c r="E14" s="145"/>
      <c r="F14" s="146"/>
      <c r="G14" s="95"/>
      <c r="H14" s="2"/>
      <c r="J14" s="7" t="s">
        <v>6</v>
      </c>
      <c r="K14" s="1"/>
      <c r="L14" s="159"/>
      <c r="M14" s="9" t="e">
        <f>L7*K14</f>
        <v>#DIV/0!</v>
      </c>
      <c r="N14" s="1"/>
      <c r="O14" s="46"/>
      <c r="P14" s="102" t="s">
        <v>0</v>
      </c>
      <c r="Q14" s="26">
        <f>SUM(Q8:Q12)</f>
        <v>0</v>
      </c>
      <c r="R14" s="27"/>
      <c r="S14" s="27"/>
      <c r="T14" s="104"/>
      <c r="U14" s="46"/>
      <c r="V14" s="102" t="s">
        <v>0</v>
      </c>
      <c r="W14" s="26">
        <f>SUM(W8:W12)</f>
        <v>0</v>
      </c>
      <c r="X14" s="27"/>
      <c r="Y14" s="124"/>
      <c r="Z14" s="107"/>
      <c r="AA14" s="18"/>
      <c r="AB14" s="18"/>
      <c r="AC14" s="18"/>
    </row>
    <row r="15" spans="1:36" ht="14.25" customHeight="1" thickBot="1" x14ac:dyDescent="0.25">
      <c r="A15" s="206"/>
      <c r="B15" s="140" t="s">
        <v>12</v>
      </c>
      <c r="C15" s="140"/>
      <c r="D15" s="140"/>
      <c r="E15" s="140"/>
      <c r="F15" s="141"/>
      <c r="G15" s="95"/>
      <c r="H15" s="2"/>
      <c r="J15" s="87" t="s">
        <v>48</v>
      </c>
      <c r="K15" s="88"/>
      <c r="L15" s="159"/>
      <c r="M15" s="89" t="e">
        <f>L7*K15</f>
        <v>#DIV/0!</v>
      </c>
      <c r="N15" s="88"/>
      <c r="O15" s="46"/>
      <c r="P15" s="120"/>
      <c r="Q15" s="121"/>
      <c r="R15" s="121"/>
      <c r="S15" s="121"/>
      <c r="T15" s="119"/>
      <c r="U15" s="46"/>
      <c r="V15" s="122"/>
      <c r="W15" s="123"/>
      <c r="X15" s="123"/>
      <c r="Y15" s="166" t="s">
        <v>74</v>
      </c>
      <c r="Z15" s="167"/>
      <c r="AA15" s="18"/>
      <c r="AB15" s="18"/>
      <c r="AC15" s="18"/>
    </row>
    <row r="16" spans="1:36" ht="14.25" customHeight="1" x14ac:dyDescent="0.2">
      <c r="A16" s="206"/>
      <c r="B16" s="140" t="s">
        <v>60</v>
      </c>
      <c r="C16" s="140"/>
      <c r="D16" s="140"/>
      <c r="E16" s="140"/>
      <c r="F16" s="141"/>
      <c r="G16" s="95"/>
      <c r="H16" s="2"/>
      <c r="J16" s="81" t="s">
        <v>10</v>
      </c>
      <c r="K16" s="82"/>
      <c r="L16" s="159"/>
      <c r="M16" s="83" t="e">
        <f>L7*K16</f>
        <v>#DIV/0!</v>
      </c>
      <c r="N16" s="82"/>
      <c r="O16" s="46"/>
      <c r="U16" s="46"/>
      <c r="Y16" s="168"/>
      <c r="Z16" s="169"/>
      <c r="AA16" s="18"/>
      <c r="AB16" s="18"/>
      <c r="AC16" s="18"/>
    </row>
    <row r="17" spans="1:29" ht="14.25" customHeight="1" x14ac:dyDescent="0.2">
      <c r="A17" s="206"/>
      <c r="B17" s="126" t="s">
        <v>41</v>
      </c>
      <c r="G17" s="95"/>
      <c r="H17" s="2"/>
      <c r="J17" s="7" t="s">
        <v>49</v>
      </c>
      <c r="K17" s="1"/>
      <c r="L17" s="159"/>
      <c r="M17" s="9" t="e">
        <f>L7*K17</f>
        <v>#DIV/0!</v>
      </c>
      <c r="N17" s="1"/>
      <c r="O17" s="46"/>
      <c r="P17" s="191" t="s">
        <v>23</v>
      </c>
      <c r="Q17" s="192"/>
      <c r="R17" s="194" t="s">
        <v>21</v>
      </c>
      <c r="S17" s="199" t="s">
        <v>25</v>
      </c>
      <c r="T17" s="200"/>
      <c r="U17" s="46"/>
      <c r="V17" s="191" t="s">
        <v>2</v>
      </c>
      <c r="W17" s="192"/>
      <c r="X17" s="193" t="s">
        <v>21</v>
      </c>
      <c r="Y17" s="170"/>
      <c r="Z17" s="171"/>
      <c r="AA17" s="28"/>
      <c r="AB17" s="28"/>
      <c r="AC17" s="28"/>
    </row>
    <row r="18" spans="1:29" ht="14.25" customHeight="1" x14ac:dyDescent="0.2">
      <c r="A18" s="206"/>
      <c r="B18" s="140" t="s">
        <v>9</v>
      </c>
      <c r="C18" s="140"/>
      <c r="D18" s="140"/>
      <c r="E18" s="140"/>
      <c r="F18" s="141"/>
      <c r="G18" s="95"/>
      <c r="H18" s="2"/>
      <c r="J18" s="7" t="s">
        <v>50</v>
      </c>
      <c r="K18" s="1"/>
      <c r="L18" s="160"/>
      <c r="M18" s="9" t="e">
        <f>L7*K18</f>
        <v>#DIV/0!</v>
      </c>
      <c r="N18" s="1"/>
      <c r="O18" s="46"/>
      <c r="P18" s="181">
        <f>H44</f>
        <v>0</v>
      </c>
      <c r="Q18" s="182"/>
      <c r="R18" s="194"/>
      <c r="S18" s="183">
        <f>(R8*S8)+(R9*S9)+(R10*S10)+(R11*S11)+(R12*S12)</f>
        <v>0</v>
      </c>
      <c r="T18" s="184"/>
      <c r="U18" s="46"/>
      <c r="V18" s="195">
        <f>H44</f>
        <v>0</v>
      </c>
      <c r="W18" s="196"/>
      <c r="X18" s="194"/>
      <c r="Y18" s="197">
        <f>IF(ISERROR(SUM(X13*Y8)),"",SUM(X13*Y8))</f>
        <v>0</v>
      </c>
      <c r="Z18" s="198"/>
      <c r="AA18" s="28"/>
      <c r="AB18" s="28"/>
      <c r="AC18" s="28"/>
    </row>
    <row r="19" spans="1:29" ht="14.25" customHeight="1" x14ac:dyDescent="0.2">
      <c r="A19" s="206"/>
      <c r="B19" s="140" t="s">
        <v>86</v>
      </c>
      <c r="C19" s="140"/>
      <c r="D19" s="140"/>
      <c r="E19" s="140"/>
      <c r="F19" s="141"/>
      <c r="G19" s="95"/>
      <c r="H19" s="2"/>
      <c r="J19" s="11"/>
      <c r="K19" s="11"/>
      <c r="L19" s="13"/>
      <c r="M19" s="9" t="e">
        <f>SUM(M7:M18)</f>
        <v>#DIV/0!</v>
      </c>
      <c r="N19" s="7">
        <f>SUM(N7:N18)</f>
        <v>0</v>
      </c>
      <c r="O19" s="46"/>
      <c r="Q19" s="30"/>
      <c r="R19" s="30"/>
      <c r="S19" s="30"/>
      <c r="T19" s="30"/>
      <c r="U19" s="46"/>
      <c r="AA19" s="28"/>
      <c r="AB19" s="28"/>
      <c r="AC19" s="28"/>
    </row>
    <row r="20" spans="1:29" ht="14.25" customHeight="1" x14ac:dyDescent="0.2">
      <c r="A20" s="206"/>
      <c r="B20" s="140" t="s">
        <v>87</v>
      </c>
      <c r="C20" s="140"/>
      <c r="D20" s="140"/>
      <c r="E20" s="140"/>
      <c r="F20" s="141"/>
      <c r="G20" s="95"/>
      <c r="H20" s="2"/>
      <c r="J20" s="11"/>
      <c r="K20" s="11"/>
      <c r="L20" s="12"/>
      <c r="M20" s="2"/>
      <c r="O20" s="46"/>
      <c r="P20" s="180" t="s">
        <v>31</v>
      </c>
      <c r="Q20" s="180"/>
      <c r="R20" s="180"/>
      <c r="S20" s="180"/>
      <c r="T20" s="180"/>
      <c r="U20" s="46"/>
      <c r="V20" s="131" t="s">
        <v>75</v>
      </c>
      <c r="W20" s="130"/>
      <c r="X20" s="130"/>
      <c r="Y20" s="130"/>
      <c r="Z20" s="130"/>
      <c r="AA20" s="28"/>
      <c r="AB20" s="28"/>
      <c r="AC20" s="28"/>
    </row>
    <row r="21" spans="1:29" ht="14.25" customHeight="1" x14ac:dyDescent="0.2">
      <c r="A21" s="206"/>
      <c r="B21" s="140" t="s">
        <v>39</v>
      </c>
      <c r="C21" s="140"/>
      <c r="D21" s="140"/>
      <c r="E21" s="140"/>
      <c r="F21" s="141"/>
      <c r="G21" s="95"/>
      <c r="H21" s="2"/>
      <c r="J21" s="2" t="s">
        <v>1</v>
      </c>
      <c r="K21" s="7">
        <f>SUM(K7:K18)</f>
        <v>0</v>
      </c>
      <c r="L21" s="8" t="e">
        <f>H46</f>
        <v>#DIV/0!</v>
      </c>
      <c r="M21" s="9" t="e">
        <f>L21*K21</f>
        <v>#DIV/0!</v>
      </c>
      <c r="N21" s="43"/>
      <c r="O21" s="46"/>
      <c r="P21" s="180"/>
      <c r="Q21" s="180"/>
      <c r="R21" s="180"/>
      <c r="S21" s="180"/>
      <c r="T21" s="180"/>
      <c r="U21" s="46"/>
      <c r="V21" s="130"/>
      <c r="W21" s="130"/>
      <c r="X21" s="130"/>
      <c r="Y21" s="130"/>
      <c r="Z21" s="130"/>
      <c r="AA21" s="28"/>
      <c r="AB21" s="28"/>
      <c r="AC21" s="28"/>
    </row>
    <row r="22" spans="1:29" ht="14.25" customHeight="1" x14ac:dyDescent="0.2">
      <c r="A22" s="206"/>
      <c r="B22" s="140" t="s">
        <v>88</v>
      </c>
      <c r="C22" s="140"/>
      <c r="D22" s="140"/>
      <c r="E22" s="140"/>
      <c r="F22" s="141"/>
      <c r="G22" s="95"/>
      <c r="H22" s="2"/>
      <c r="J22" s="6"/>
      <c r="K22" s="6"/>
      <c r="L22" s="10"/>
      <c r="M22" s="118" t="s">
        <v>72</v>
      </c>
      <c r="N22" s="43"/>
      <c r="O22" s="46"/>
      <c r="P22" s="37" t="s">
        <v>22</v>
      </c>
      <c r="Q22" s="38"/>
      <c r="R22" s="44" t="s">
        <v>21</v>
      </c>
      <c r="S22" s="37" t="s">
        <v>24</v>
      </c>
      <c r="T22" s="38"/>
      <c r="U22" s="46"/>
      <c r="V22" s="130"/>
      <c r="W22" s="130"/>
      <c r="X22" s="130"/>
      <c r="Y22" s="130"/>
      <c r="Z22" s="130"/>
      <c r="AA22" s="28"/>
      <c r="AB22" s="28"/>
      <c r="AC22" s="28"/>
    </row>
    <row r="23" spans="1:29" ht="14.25" customHeight="1" x14ac:dyDescent="0.25">
      <c r="A23" s="206"/>
      <c r="B23" s="140" t="s">
        <v>36</v>
      </c>
      <c r="C23" s="140"/>
      <c r="D23" s="140"/>
      <c r="E23" s="140"/>
      <c r="F23" s="141"/>
      <c r="G23" s="95"/>
      <c r="H23" s="2"/>
      <c r="J23" s="228" t="s">
        <v>59</v>
      </c>
      <c r="K23" s="178"/>
      <c r="L23" s="178"/>
      <c r="M23" s="128" t="e">
        <f>ROUNDUP(M21,0)</f>
        <v>#DIV/0!</v>
      </c>
      <c r="O23" s="46"/>
      <c r="P23" s="203" t="e">
        <f>H46</f>
        <v>#DIV/0!</v>
      </c>
      <c r="Q23" s="204"/>
      <c r="R23" s="44"/>
      <c r="S23" s="203" t="str">
        <f>IF(ISERROR(R13/Q14),"", R13/Q14)</f>
        <v/>
      </c>
      <c r="T23" s="204"/>
      <c r="U23" s="46"/>
      <c r="V23" s="109"/>
      <c r="W23" s="109"/>
      <c r="X23" s="109"/>
      <c r="Y23" s="109"/>
      <c r="Z23" s="109"/>
      <c r="AA23" s="28"/>
      <c r="AB23" s="28"/>
      <c r="AC23" s="28"/>
    </row>
    <row r="24" spans="1:29" ht="14.25" customHeight="1" x14ac:dyDescent="0.2">
      <c r="A24" s="206"/>
      <c r="B24" s="140" t="s">
        <v>40</v>
      </c>
      <c r="C24" s="140"/>
      <c r="D24" s="140"/>
      <c r="E24" s="140"/>
      <c r="F24" s="141"/>
      <c r="G24" s="95"/>
      <c r="H24" s="2"/>
      <c r="J24" s="6"/>
      <c r="K24" s="6"/>
      <c r="L24" s="10"/>
      <c r="M24" s="6"/>
      <c r="N24" s="2"/>
      <c r="O24" s="46"/>
      <c r="P24" s="64"/>
      <c r="Q24" s="65"/>
      <c r="R24" s="66"/>
      <c r="S24" s="65"/>
      <c r="T24" s="65"/>
      <c r="U24" s="46"/>
      <c r="V24" s="172" t="s">
        <v>76</v>
      </c>
      <c r="W24" s="130"/>
      <c r="X24" s="130"/>
      <c r="Y24" s="130"/>
      <c r="Z24" s="130"/>
      <c r="AA24" s="28"/>
      <c r="AB24" s="28"/>
      <c r="AC24" s="28"/>
    </row>
    <row r="25" spans="1:29" ht="14.25" customHeight="1" x14ac:dyDescent="0.25">
      <c r="A25" s="206"/>
      <c r="B25" s="236" t="s">
        <v>42</v>
      </c>
      <c r="C25" s="221"/>
      <c r="D25" s="237" t="s">
        <v>79</v>
      </c>
      <c r="E25" s="238"/>
      <c r="F25" s="239"/>
      <c r="G25" s="95"/>
      <c r="H25" s="2"/>
      <c r="J25" s="231" t="s">
        <v>92</v>
      </c>
      <c r="K25" s="232"/>
      <c r="L25" s="232"/>
      <c r="M25" s="232"/>
      <c r="N25" s="242">
        <f>ROUNDUP(0.2*N19,0)</f>
        <v>0</v>
      </c>
      <c r="O25" s="46"/>
      <c r="P25" s="131" t="s">
        <v>78</v>
      </c>
      <c r="Q25" s="130"/>
      <c r="R25" s="130"/>
      <c r="S25" s="130"/>
      <c r="T25" s="130"/>
      <c r="U25" s="46"/>
      <c r="V25" s="130"/>
      <c r="W25" s="130"/>
      <c r="X25" s="130"/>
      <c r="Y25" s="130"/>
      <c r="Z25" s="130"/>
      <c r="AA25" s="28"/>
      <c r="AB25" s="28"/>
      <c r="AC25" s="28"/>
    </row>
    <row r="26" spans="1:29" ht="14.25" customHeight="1" x14ac:dyDescent="0.2">
      <c r="A26" s="207" t="s">
        <v>61</v>
      </c>
      <c r="B26" s="208"/>
      <c r="C26" s="208"/>
      <c r="D26" s="208"/>
      <c r="E26" s="208"/>
      <c r="F26" s="209"/>
      <c r="G26" s="96">
        <f>SUM(G7:G25)</f>
        <v>0</v>
      </c>
      <c r="H26" s="75"/>
      <c r="J26" s="240"/>
      <c r="K26" s="241"/>
      <c r="L26" s="241"/>
      <c r="M26" s="241"/>
      <c r="N26" s="243"/>
      <c r="O26" s="46"/>
      <c r="P26" s="130"/>
      <c r="Q26" s="130"/>
      <c r="R26" s="130"/>
      <c r="S26" s="130"/>
      <c r="T26" s="130"/>
      <c r="U26" s="46"/>
      <c r="V26" s="130"/>
      <c r="W26" s="130"/>
      <c r="X26" s="130"/>
      <c r="Y26" s="130"/>
      <c r="Z26" s="130"/>
      <c r="AA26" s="28"/>
      <c r="AB26" s="28"/>
      <c r="AC26" s="28"/>
    </row>
    <row r="27" spans="1:29" ht="29.25" customHeight="1" x14ac:dyDescent="0.25">
      <c r="A27" s="74"/>
      <c r="B27" s="2"/>
      <c r="C27" s="2"/>
      <c r="D27" s="2"/>
      <c r="E27" s="2"/>
      <c r="F27" s="2"/>
      <c r="G27" s="2"/>
      <c r="J27" s="231" t="s">
        <v>93</v>
      </c>
      <c r="K27" s="232"/>
      <c r="L27" s="232"/>
      <c r="M27" s="232"/>
      <c r="N27" s="7">
        <f>ROUNDDOWN(0.1*N19,0)</f>
        <v>0</v>
      </c>
      <c r="O27" s="46"/>
      <c r="P27" s="130"/>
      <c r="Q27" s="130"/>
      <c r="R27" s="130"/>
      <c r="S27" s="130"/>
      <c r="T27" s="130"/>
      <c r="U27" s="46"/>
      <c r="V27" s="112"/>
      <c r="W27" s="112"/>
      <c r="X27" s="112"/>
      <c r="Y27" s="112"/>
      <c r="Z27" s="112"/>
      <c r="AA27" s="28"/>
      <c r="AB27" s="28"/>
      <c r="AC27" s="28"/>
    </row>
    <row r="28" spans="1:29" ht="41.25" customHeight="1" x14ac:dyDescent="0.25">
      <c r="A28" s="210" t="s">
        <v>54</v>
      </c>
      <c r="B28" s="211"/>
      <c r="C28" s="211"/>
      <c r="D28" s="211"/>
      <c r="E28" s="211"/>
      <c r="F28" s="211"/>
      <c r="G28" s="212"/>
      <c r="H28" s="76">
        <f>H6-SUM(G7:G25)</f>
        <v>0</v>
      </c>
      <c r="J28" s="231" t="s">
        <v>90</v>
      </c>
      <c r="K28" s="232"/>
      <c r="L28" s="232"/>
      <c r="M28" s="232"/>
      <c r="N28" s="127"/>
      <c r="O28" s="46"/>
      <c r="P28" s="125"/>
      <c r="Q28" s="125"/>
      <c r="R28" s="125"/>
      <c r="S28" s="125"/>
      <c r="T28" s="125"/>
      <c r="U28" s="46"/>
      <c r="V28" s="129" t="s">
        <v>77</v>
      </c>
      <c r="W28" s="130"/>
      <c r="X28" s="130"/>
      <c r="Y28" s="130"/>
      <c r="Z28" s="130"/>
      <c r="AA28" s="28"/>
      <c r="AB28" s="28"/>
      <c r="AC28" s="28"/>
    </row>
    <row r="29" spans="1:29" ht="25.5" customHeight="1" x14ac:dyDescent="0.25">
      <c r="A29" s="210" t="s">
        <v>67</v>
      </c>
      <c r="B29" s="130"/>
      <c r="C29" s="130"/>
      <c r="D29" s="130"/>
      <c r="E29" s="130"/>
      <c r="F29" s="130"/>
      <c r="G29" s="130"/>
      <c r="H29" s="77" t="e">
        <f>1-(H28/H6)</f>
        <v>#DIV/0!</v>
      </c>
      <c r="J29" s="231" t="s">
        <v>91</v>
      </c>
      <c r="K29" s="232"/>
      <c r="L29" s="232"/>
      <c r="M29" s="232"/>
      <c r="N29" s="127"/>
      <c r="P29" s="125"/>
      <c r="Q29" s="125"/>
      <c r="R29" s="125"/>
      <c r="S29" s="125"/>
      <c r="T29" s="125"/>
      <c r="U29" s="17"/>
      <c r="V29" s="130"/>
      <c r="W29" s="130"/>
      <c r="X29" s="130"/>
      <c r="Y29" s="130"/>
      <c r="Z29" s="130"/>
      <c r="AA29" s="57"/>
      <c r="AB29" s="57"/>
      <c r="AC29" s="57"/>
    </row>
    <row r="30" spans="1:29" ht="81.75" customHeight="1" x14ac:dyDescent="0.25">
      <c r="A30" s="93"/>
      <c r="B30" s="94"/>
      <c r="C30" s="94"/>
      <c r="D30" s="94"/>
      <c r="E30" s="94"/>
      <c r="F30" s="94"/>
      <c r="G30" s="110"/>
      <c r="H30" s="111"/>
      <c r="J30" s="233" t="s">
        <v>94</v>
      </c>
      <c r="K30" s="234"/>
      <c r="L30" s="234"/>
      <c r="M30" s="234"/>
      <c r="N30" s="235"/>
      <c r="P30" s="125"/>
      <c r="Q30" s="125"/>
      <c r="R30" s="125"/>
      <c r="S30" s="125"/>
      <c r="T30" s="125"/>
      <c r="U30" s="31"/>
      <c r="V30" s="130"/>
      <c r="W30" s="130"/>
      <c r="X30" s="130"/>
      <c r="Y30" s="130"/>
      <c r="Z30" s="130"/>
      <c r="AA30" s="57"/>
      <c r="AB30" s="57"/>
      <c r="AC30" s="57"/>
    </row>
    <row r="31" spans="1:29" ht="14.25" customHeight="1" x14ac:dyDescent="0.25">
      <c r="A31" s="229" t="s">
        <v>63</v>
      </c>
      <c r="B31" s="230"/>
      <c r="C31" s="230"/>
      <c r="D31" s="230"/>
      <c r="E31" s="230"/>
      <c r="F31" s="230"/>
      <c r="G31" s="230"/>
      <c r="H31" s="114"/>
      <c r="P31" s="70"/>
      <c r="Q31" s="70"/>
      <c r="R31" s="70"/>
      <c r="S31" s="70"/>
      <c r="T31" s="70"/>
      <c r="U31" s="32"/>
      <c r="V31" s="108"/>
      <c r="W31" s="108"/>
      <c r="X31" s="108"/>
      <c r="Y31" s="108"/>
      <c r="Z31" s="108"/>
    </row>
    <row r="32" spans="1:29" ht="14.25" customHeight="1" x14ac:dyDescent="0.25">
      <c r="A32" s="229" t="s">
        <v>64</v>
      </c>
      <c r="B32" s="230"/>
      <c r="C32" s="230"/>
      <c r="D32" s="230"/>
      <c r="E32" s="230"/>
      <c r="F32" s="230"/>
      <c r="G32" s="230"/>
      <c r="H32" s="114"/>
      <c r="J32" s="220" t="s">
        <v>57</v>
      </c>
      <c r="K32" s="221"/>
      <c r="L32" s="221"/>
      <c r="M32" s="221"/>
      <c r="N32" s="221"/>
      <c r="U32" s="32"/>
    </row>
    <row r="33" spans="1:29" ht="14.25" customHeight="1" x14ac:dyDescent="0.25">
      <c r="A33" s="229" t="s">
        <v>69</v>
      </c>
      <c r="B33" s="230"/>
      <c r="C33" s="230"/>
      <c r="D33" s="230"/>
      <c r="E33" s="230"/>
      <c r="F33" s="230"/>
      <c r="G33" s="230"/>
      <c r="H33" s="114"/>
      <c r="J33" s="6"/>
      <c r="K33" s="6"/>
      <c r="L33" s="10"/>
      <c r="M33" s="6"/>
      <c r="N33" s="56"/>
      <c r="U33" s="32"/>
      <c r="V33" s="125"/>
      <c r="W33" s="125"/>
      <c r="X33" s="125"/>
      <c r="Y33" s="125"/>
      <c r="Z33" s="125"/>
      <c r="AA33" s="30"/>
      <c r="AB33" s="59"/>
      <c r="AC33" s="59"/>
    </row>
    <row r="34" spans="1:29" ht="14.25" customHeight="1" x14ac:dyDescent="0.25">
      <c r="A34" s="229" t="s">
        <v>65</v>
      </c>
      <c r="B34" s="230"/>
      <c r="C34" s="230"/>
      <c r="D34" s="230"/>
      <c r="E34" s="230"/>
      <c r="F34" s="230"/>
      <c r="G34" s="230"/>
      <c r="H34" s="114"/>
      <c r="J34" s="69"/>
      <c r="K34" s="69"/>
      <c r="L34" s="69"/>
      <c r="M34" s="69"/>
      <c r="N34" s="69"/>
      <c r="U34" s="32"/>
      <c r="V34" s="125"/>
      <c r="W34" s="125"/>
      <c r="X34" s="125"/>
      <c r="Y34" s="125"/>
      <c r="Z34" s="125"/>
    </row>
    <row r="35" spans="1:29" ht="14.25" customHeight="1" x14ac:dyDescent="0.25">
      <c r="A35" s="224" t="s">
        <v>66</v>
      </c>
      <c r="B35" s="225"/>
      <c r="C35" s="225"/>
      <c r="D35" s="225"/>
      <c r="E35" s="225"/>
      <c r="F35" s="225"/>
      <c r="G35" s="225"/>
      <c r="H35" s="113">
        <f>SUM(H31:H34)</f>
        <v>0</v>
      </c>
      <c r="J35" s="69"/>
      <c r="K35" s="69"/>
      <c r="L35" s="69"/>
      <c r="M35" s="69"/>
      <c r="N35" s="69"/>
      <c r="U35" s="33"/>
      <c r="V35" s="125"/>
      <c r="W35" s="125"/>
      <c r="X35" s="125"/>
      <c r="Y35" s="125"/>
      <c r="Z35" s="125"/>
    </row>
    <row r="36" spans="1:29" ht="14.25" customHeight="1" x14ac:dyDescent="0.2">
      <c r="J36" s="69"/>
      <c r="K36" s="69"/>
      <c r="L36" s="69"/>
      <c r="M36" s="69"/>
      <c r="N36" s="69"/>
      <c r="U36" s="32"/>
      <c r="V36" s="125"/>
      <c r="W36" s="125"/>
      <c r="X36" s="125"/>
      <c r="Y36" s="125"/>
      <c r="Z36" s="125"/>
    </row>
    <row r="37" spans="1:29" ht="14.25" customHeight="1" x14ac:dyDescent="0.2">
      <c r="A37" s="226" t="s">
        <v>71</v>
      </c>
      <c r="B37" s="208" t="s">
        <v>70</v>
      </c>
      <c r="C37" s="211"/>
      <c r="D37" s="211"/>
      <c r="E37" s="211"/>
      <c r="F37" s="211"/>
      <c r="G37" s="211"/>
      <c r="H37" s="223" t="e">
        <f>H35*H29</f>
        <v>#DIV/0!</v>
      </c>
      <c r="J37" s="69"/>
      <c r="K37" s="69"/>
      <c r="L37" s="69"/>
      <c r="M37" s="69"/>
      <c r="N37" s="69"/>
      <c r="V37" s="16"/>
      <c r="W37" s="16"/>
      <c r="X37" s="16"/>
      <c r="Y37" s="16"/>
      <c r="Z37" s="16"/>
    </row>
    <row r="38" spans="1:29" ht="14.25" customHeight="1" x14ac:dyDescent="0.2">
      <c r="A38" s="227"/>
      <c r="B38" s="211"/>
      <c r="C38" s="211"/>
      <c r="D38" s="211"/>
      <c r="E38" s="211"/>
      <c r="F38" s="211"/>
      <c r="G38" s="211"/>
      <c r="H38" s="221"/>
      <c r="J38" s="69"/>
      <c r="K38" s="69"/>
      <c r="L38" s="69"/>
      <c r="M38" s="69"/>
      <c r="N38" s="69"/>
      <c r="U38" s="61"/>
    </row>
    <row r="39" spans="1:29" ht="14.25" customHeight="1" x14ac:dyDescent="0.25">
      <c r="A39" s="115"/>
      <c r="B39" s="116"/>
      <c r="C39" s="116"/>
      <c r="D39" s="116"/>
      <c r="E39" s="116"/>
      <c r="F39" s="116"/>
      <c r="G39" s="116"/>
      <c r="J39" s="68"/>
      <c r="K39" s="68"/>
      <c r="L39" s="68"/>
      <c r="M39" s="68"/>
      <c r="N39" s="68"/>
    </row>
    <row r="40" spans="1:29" ht="14.25" customHeight="1" x14ac:dyDescent="0.25">
      <c r="A40" s="93"/>
      <c r="B40" s="72"/>
      <c r="C40" s="72"/>
      <c r="D40" s="72"/>
      <c r="E40" s="72"/>
      <c r="F40" s="72"/>
      <c r="G40" s="72"/>
      <c r="J40" s="14"/>
      <c r="K40" s="60"/>
      <c r="L40" s="60"/>
      <c r="M40" s="60"/>
      <c r="N40" s="60"/>
      <c r="U40" s="25"/>
    </row>
    <row r="41" spans="1:29" ht="14.25" customHeight="1" x14ac:dyDescent="0.2">
      <c r="A41" s="210" t="s">
        <v>68</v>
      </c>
      <c r="B41" s="130"/>
      <c r="C41" s="130"/>
      <c r="D41" s="130"/>
      <c r="E41" s="130"/>
      <c r="F41" s="130"/>
      <c r="G41" s="130"/>
      <c r="H41" s="222" t="e">
        <f>H28-H37</f>
        <v>#DIV/0!</v>
      </c>
      <c r="K41" s="45"/>
      <c r="L41" s="45"/>
      <c r="M41" s="45"/>
      <c r="N41" s="45"/>
    </row>
    <row r="42" spans="1:29" ht="14.25" customHeight="1" x14ac:dyDescent="0.2">
      <c r="A42" s="130"/>
      <c r="B42" s="130"/>
      <c r="C42" s="130"/>
      <c r="D42" s="130"/>
      <c r="E42" s="130"/>
      <c r="F42" s="130"/>
      <c r="G42" s="130"/>
      <c r="H42" s="221"/>
    </row>
    <row r="43" spans="1:29" ht="14.25" customHeight="1" x14ac:dyDescent="0.25">
      <c r="A43" s="2"/>
      <c r="H43" s="108"/>
    </row>
    <row r="44" spans="1:29" ht="14.25" customHeight="1" x14ac:dyDescent="0.25">
      <c r="A44" s="214" t="s">
        <v>44</v>
      </c>
      <c r="B44" s="215"/>
      <c r="C44" s="215"/>
      <c r="D44" s="215"/>
      <c r="E44" s="215"/>
      <c r="F44" s="215"/>
      <c r="G44" s="216"/>
      <c r="H44" s="117"/>
    </row>
    <row r="45" spans="1:29" ht="14.25" customHeight="1" x14ac:dyDescent="0.2">
      <c r="A45" s="14"/>
      <c r="B45" s="3"/>
      <c r="C45" s="4"/>
      <c r="D45" s="2"/>
      <c r="E45" s="2"/>
      <c r="F45" s="2"/>
      <c r="G45" s="2"/>
    </row>
    <row r="46" spans="1:29" ht="14.25" customHeight="1" x14ac:dyDescent="0.25">
      <c r="A46" s="217" t="s">
        <v>43</v>
      </c>
      <c r="B46" s="218"/>
      <c r="C46" s="218"/>
      <c r="D46" s="218"/>
      <c r="E46" s="218"/>
      <c r="F46" s="218"/>
      <c r="G46" s="219"/>
      <c r="H46" s="77" t="e">
        <f>H44/H41</f>
        <v>#DIV/0!</v>
      </c>
      <c r="V46" s="62"/>
      <c r="W46" s="62"/>
      <c r="X46" s="62"/>
      <c r="Y46" s="63"/>
      <c r="Z46" s="63"/>
    </row>
    <row r="47" spans="1:29" ht="14.25" customHeight="1" x14ac:dyDescent="0.2">
      <c r="A47" s="14"/>
      <c r="H47" s="67"/>
      <c r="J47" s="45"/>
      <c r="K47" s="45"/>
      <c r="L47" s="45"/>
      <c r="M47" s="45"/>
      <c r="N47" s="45"/>
      <c r="V47" s="62"/>
      <c r="W47" s="62"/>
      <c r="X47" s="62"/>
      <c r="Y47" s="63"/>
      <c r="Z47" s="63"/>
    </row>
    <row r="48" spans="1:29" ht="14.25" customHeight="1" x14ac:dyDescent="0.2">
      <c r="A48" s="14"/>
      <c r="B48" s="67"/>
      <c r="C48" s="67"/>
      <c r="D48" s="67"/>
      <c r="E48" s="67"/>
      <c r="F48" s="67"/>
      <c r="G48" s="67"/>
      <c r="J48" s="213" t="s">
        <v>37</v>
      </c>
      <c r="K48" s="213"/>
      <c r="L48" s="213"/>
      <c r="M48" s="213"/>
      <c r="N48" s="213"/>
    </row>
    <row r="49" spans="1:14" ht="14.25" customHeight="1" x14ac:dyDescent="0.25">
      <c r="A49" s="15"/>
      <c r="B49" s="67"/>
      <c r="C49" s="67"/>
      <c r="D49" s="67"/>
      <c r="E49" s="67"/>
      <c r="F49" s="67"/>
      <c r="G49" s="67"/>
      <c r="H49" s="72"/>
      <c r="J49" s="213"/>
      <c r="K49" s="213"/>
      <c r="L49" s="213"/>
      <c r="M49" s="213"/>
      <c r="N49" s="213"/>
    </row>
    <row r="50" spans="1:14" ht="14.25" customHeight="1" x14ac:dyDescent="0.25">
      <c r="H50" s="72"/>
      <c r="J50" s="58"/>
      <c r="K50" s="58"/>
      <c r="L50" s="58"/>
      <c r="M50" s="58"/>
      <c r="N50" s="58"/>
    </row>
    <row r="51" spans="1:14" ht="14.25" customHeight="1" x14ac:dyDescent="0.25">
      <c r="A51" s="71"/>
      <c r="B51" s="72"/>
      <c r="C51" s="72"/>
      <c r="D51" s="72"/>
      <c r="E51" s="72"/>
      <c r="F51" s="72"/>
      <c r="G51" s="72"/>
    </row>
    <row r="52" spans="1:14" ht="14.25" customHeight="1" x14ac:dyDescent="0.25">
      <c r="A52" s="72"/>
      <c r="B52" s="72"/>
      <c r="C52" s="72"/>
      <c r="D52" s="72"/>
      <c r="E52" s="72"/>
      <c r="F52" s="72"/>
      <c r="G52" s="72"/>
    </row>
    <row r="53" spans="1:14" ht="14.25" customHeight="1" x14ac:dyDescent="0.2"/>
    <row r="54" spans="1:14" ht="14.25" customHeight="1" x14ac:dyDescent="0.2"/>
    <row r="55" spans="1:14" ht="14.25" customHeight="1" x14ac:dyDescent="0.2"/>
    <row r="56" spans="1:14" ht="14.25" customHeight="1" x14ac:dyDescent="0.2"/>
    <row r="57" spans="1:14" ht="14.25" customHeight="1" x14ac:dyDescent="0.2"/>
    <row r="58" spans="1:14" ht="14.25" customHeight="1" x14ac:dyDescent="0.2"/>
    <row r="59" spans="1:14" ht="14.25" customHeight="1" x14ac:dyDescent="0.2"/>
    <row r="60" spans="1:14" ht="14.25" customHeight="1" x14ac:dyDescent="0.2"/>
    <row r="61" spans="1:14" ht="14.25" customHeight="1" x14ac:dyDescent="0.2"/>
    <row r="62" spans="1:14" ht="14.25" customHeight="1" x14ac:dyDescent="0.2"/>
    <row r="63" spans="1:14" ht="14.25" customHeight="1" x14ac:dyDescent="0.2"/>
    <row r="64" spans="1:1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sheetData>
  <mergeCells count="81">
    <mergeCell ref="A34:G34"/>
    <mergeCell ref="A32:G32"/>
    <mergeCell ref="J27:M27"/>
    <mergeCell ref="J30:N30"/>
    <mergeCell ref="B25:C25"/>
    <mergeCell ref="D25:F25"/>
    <mergeCell ref="J25:M26"/>
    <mergeCell ref="N25:N26"/>
    <mergeCell ref="J28:M28"/>
    <mergeCell ref="J29:M29"/>
    <mergeCell ref="B14:F14"/>
    <mergeCell ref="B16:F16"/>
    <mergeCell ref="J48:N49"/>
    <mergeCell ref="A44:G44"/>
    <mergeCell ref="A46:G46"/>
    <mergeCell ref="J32:N32"/>
    <mergeCell ref="H41:H42"/>
    <mergeCell ref="H37:H38"/>
    <mergeCell ref="A35:G35"/>
    <mergeCell ref="A41:G42"/>
    <mergeCell ref="B37:G38"/>
    <mergeCell ref="A37:A38"/>
    <mergeCell ref="J23:L23"/>
    <mergeCell ref="A29:G29"/>
    <mergeCell ref="A31:G31"/>
    <mergeCell ref="A33:G33"/>
    <mergeCell ref="B20:F20"/>
    <mergeCell ref="A7:A25"/>
    <mergeCell ref="A26:F26"/>
    <mergeCell ref="A28:G28"/>
    <mergeCell ref="B21:F21"/>
    <mergeCell ref="B22:F22"/>
    <mergeCell ref="B18:F18"/>
    <mergeCell ref="B19:F19"/>
    <mergeCell ref="B23:F23"/>
    <mergeCell ref="B24:F24"/>
    <mergeCell ref="B8:F8"/>
    <mergeCell ref="B9:F9"/>
    <mergeCell ref="B10:F10"/>
    <mergeCell ref="B11:F11"/>
    <mergeCell ref="B12:F12"/>
    <mergeCell ref="B13:F13"/>
    <mergeCell ref="S17:T17"/>
    <mergeCell ref="V20:Z22"/>
    <mergeCell ref="S8:T8"/>
    <mergeCell ref="P23:Q23"/>
    <mergeCell ref="S23:T23"/>
    <mergeCell ref="S11:T11"/>
    <mergeCell ref="P17:Q17"/>
    <mergeCell ref="V7:Z7"/>
    <mergeCell ref="Y15:Z17"/>
    <mergeCell ref="V24:Z26"/>
    <mergeCell ref="P1:T4"/>
    <mergeCell ref="V1:Z4"/>
    <mergeCell ref="P7:S7"/>
    <mergeCell ref="P20:T21"/>
    <mergeCell ref="P18:Q18"/>
    <mergeCell ref="S18:T18"/>
    <mergeCell ref="Y8:Z12"/>
    <mergeCell ref="V17:W17"/>
    <mergeCell ref="X17:X18"/>
    <mergeCell ref="V18:W18"/>
    <mergeCell ref="Y18:Z18"/>
    <mergeCell ref="S12:T12"/>
    <mergeCell ref="R17:R18"/>
    <mergeCell ref="V28:Z30"/>
    <mergeCell ref="P25:T27"/>
    <mergeCell ref="A1:H4"/>
    <mergeCell ref="J1:N4"/>
    <mergeCell ref="A5:H5"/>
    <mergeCell ref="B15:F15"/>
    <mergeCell ref="A6:G6"/>
    <mergeCell ref="B7:F7"/>
    <mergeCell ref="V5:Z5"/>
    <mergeCell ref="S6:T6"/>
    <mergeCell ref="P5:T5"/>
    <mergeCell ref="S9:T9"/>
    <mergeCell ref="J5:N5"/>
    <mergeCell ref="L7:L18"/>
    <mergeCell ref="Y6:Z6"/>
    <mergeCell ref="S10:T10"/>
  </mergeCells>
  <conditionalFormatting sqref="S23:T24">
    <cfRule type="expression" dxfId="5" priority="17">
      <formula>S23&lt;P23</formula>
    </cfRule>
  </conditionalFormatting>
  <conditionalFormatting sqref="P18">
    <cfRule type="expression" dxfId="4" priority="3" stopIfTrue="1">
      <formula>P18:Q18-1&gt;S18:T18</formula>
    </cfRule>
    <cfRule type="expression" dxfId="3" priority="5">
      <formula>"&gt;w17:x17"</formula>
    </cfRule>
  </conditionalFormatting>
  <conditionalFormatting sqref="V18:W18">
    <cfRule type="cellIs" dxfId="2" priority="1" operator="greaterThan">
      <formula>$Y$18</formula>
    </cfRule>
  </conditionalFormatting>
  <conditionalFormatting sqref="Q18">
    <cfRule type="expression" dxfId="1" priority="20" stopIfTrue="1">
      <formula>Q18:R18-1&gt;T20:U20</formula>
    </cfRule>
    <cfRule type="expression" dxfId="0" priority="21">
      <formula>"&gt;w17:x17"</formula>
    </cfRule>
  </conditionalFormatting>
  <dataValidations count="6">
    <dataValidation operator="greaterThanOrEqual" allowBlank="1" showInputMessage="1" showErrorMessage="1" sqref="S8:S12"/>
    <dataValidation type="list" operator="greaterThanOrEqual" allowBlank="1" showInputMessage="1" showErrorMessage="1" sqref="Y8">
      <formula1>AJ8:AJ10</formula1>
    </dataValidation>
    <dataValidation type="list" allowBlank="1" showInputMessage="1" showErrorMessage="1" sqref="T7">
      <formula1>$AI$7:$AI$8</formula1>
    </dataValidation>
    <dataValidation type="list" operator="greaterThanOrEqual" allowBlank="1" showInputMessage="1" showErrorMessage="1" sqref="Z8:Z10 Y9:Y10">
      <formula1>#REF!</formula1>
    </dataValidation>
    <dataValidation type="list" operator="greaterThanOrEqual" allowBlank="1" showInputMessage="1" showErrorMessage="1" sqref="Z11:Z12">
      <formula1>AA40:AA40</formula1>
    </dataValidation>
    <dataValidation type="list" operator="greaterThanOrEqual" allowBlank="1" showInputMessage="1" showErrorMessage="1" sqref="Y11:Y12">
      <formula1>Z23:Z23</formula1>
    </dataValidation>
  </dataValidations>
  <pageMargins left="0.7" right="0.7" top="0.75" bottom="0.75" header="0.3" footer="0.3"/>
  <pageSetup orientation="portrait" r:id="rId1"/>
  <ignoredErrors>
    <ignoredError sqref="Q8:Q9 R8:R9 W8:W9"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in one</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 Loan Unit Calculator Tool 2021 (XLSX)</dc:title>
  <dc:creator>TDHCA</dc:creator>
  <cp:keywords>Direct Loan Unit Calculator Tool 2021 (XLSX), MFDL</cp:keywords>
  <cp:lastModifiedBy>Julie Leung</cp:lastModifiedBy>
  <cp:lastPrinted>2019-02-14T19:28:31Z</cp:lastPrinted>
  <dcterms:created xsi:type="dcterms:W3CDTF">2016-09-07T12:34:31Z</dcterms:created>
  <dcterms:modified xsi:type="dcterms:W3CDTF">2022-02-08T23:00:19Z</dcterms:modified>
  <cp:category>2021 MFDL</cp:category>
</cp:coreProperties>
</file>