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a\catr\WAP\"/>
    </mc:Choice>
  </mc:AlternateContent>
  <bookViews>
    <workbookView xWindow="1272" yWindow="2592" windowWidth="14160" windowHeight="7560"/>
  </bookViews>
  <sheets>
    <sheet name="LIHEAP-WAP Production Tool" sheetId="5" r:id="rId1"/>
    <sheet name="DOE-WAP Production Tool" sheetId="6" r:id="rId2"/>
    <sheet name="DOE_BIL WAP Production Tool" sheetId="7" r:id="rId3"/>
    <sheet name="Production Planning" sheetId="8" r:id="rId4"/>
    <sheet name="Staff Planning" sheetId="9" r:id="rId5"/>
  </sheets>
  <definedNames>
    <definedName name="CEAP_Production_Schedule">#REF!</definedName>
    <definedName name="_xlnm.Print_Area" localSheetId="2">'DOE_BIL WAP Production Tool'!$A$2:$H$63</definedName>
    <definedName name="_xlnm.Print_Area" localSheetId="1">'DOE-WAP Production Tool'!$A$2:$H$52</definedName>
    <definedName name="_xlnm.Print_Area" localSheetId="0">'LIHEAP-WAP Production Tool'!$A$2:$G$52</definedName>
  </definedNames>
  <calcPr calcId="162913"/>
</workbook>
</file>

<file path=xl/calcChain.xml><?xml version="1.0" encoding="utf-8"?>
<calcChain xmlns="http://schemas.openxmlformats.org/spreadsheetml/2006/main">
  <c r="AJ40" i="8" l="1"/>
  <c r="AN40" i="8" s="1"/>
  <c r="AO40" i="8" s="1"/>
  <c r="AJ39" i="8"/>
  <c r="AN39" i="8" s="1"/>
  <c r="AO39" i="8" s="1"/>
  <c r="AJ38" i="8"/>
  <c r="AJ37" i="8"/>
  <c r="AL37" i="8" s="1"/>
  <c r="AJ36" i="8"/>
  <c r="AN36" i="8" s="1"/>
  <c r="AO36" i="8" s="1"/>
  <c r="AJ35" i="8"/>
  <c r="AN35" i="8" s="1"/>
  <c r="AO35" i="8" s="1"/>
  <c r="AJ34" i="8"/>
  <c r="AN34" i="8" s="1"/>
  <c r="AO34" i="8" s="1"/>
  <c r="AJ33" i="8"/>
  <c r="AJ32" i="8"/>
  <c r="AN32" i="8" s="1"/>
  <c r="AO32" i="8" s="1"/>
  <c r="AJ31" i="8"/>
  <c r="AL31" i="8" s="1"/>
  <c r="AJ30" i="8"/>
  <c r="AN30" i="8" s="1"/>
  <c r="AO30" i="8" s="1"/>
  <c r="AJ29" i="8"/>
  <c r="AL29" i="8" s="1"/>
  <c r="AJ28" i="8"/>
  <c r="AN28" i="8" s="1"/>
  <c r="AO28" i="8" s="1"/>
  <c r="AJ27" i="8"/>
  <c r="AN27" i="8" s="1"/>
  <c r="AO27" i="8" s="1"/>
  <c r="AJ26" i="8"/>
  <c r="AJ25" i="8"/>
  <c r="AL25" i="8" s="1"/>
  <c r="AJ24" i="8"/>
  <c r="AJ23" i="8"/>
  <c r="AN23" i="8" s="1"/>
  <c r="AO23" i="8" s="1"/>
  <c r="AJ22" i="8"/>
  <c r="AJ21" i="8"/>
  <c r="AN21" i="8" s="1"/>
  <c r="AO21" i="8" s="1"/>
  <c r="AJ20" i="8"/>
  <c r="AN20" i="8" s="1"/>
  <c r="AO20" i="8" s="1"/>
  <c r="AJ19" i="8"/>
  <c r="AK19" i="8" s="1"/>
  <c r="AJ18" i="8"/>
  <c r="AL18" i="8" s="1"/>
  <c r="AJ17" i="8"/>
  <c r="AJ9" i="8"/>
  <c r="F4" i="8" s="1"/>
  <c r="A4" i="9" s="1"/>
  <c r="AB28" i="8"/>
  <c r="AD28" i="8" s="1"/>
  <c r="AB27" i="8"/>
  <c r="AD27" i="8" s="1"/>
  <c r="AB26" i="8"/>
  <c r="AD26" i="8" s="1"/>
  <c r="AB25" i="8"/>
  <c r="AD25" i="8" s="1"/>
  <c r="AB24" i="8"/>
  <c r="AF24" i="8" s="1"/>
  <c r="AG24" i="8" s="1"/>
  <c r="AB23" i="8"/>
  <c r="AD23" i="8" s="1"/>
  <c r="AB22" i="8"/>
  <c r="AD22" i="8" s="1"/>
  <c r="AB21" i="8"/>
  <c r="AF21" i="8" s="1"/>
  <c r="AG21" i="8" s="1"/>
  <c r="AB20" i="8"/>
  <c r="AF20" i="8" s="1"/>
  <c r="AG20" i="8" s="1"/>
  <c r="AB19" i="8"/>
  <c r="AD19" i="8" s="1"/>
  <c r="AB18" i="8"/>
  <c r="AF18" i="8" s="1"/>
  <c r="AG18" i="8" s="1"/>
  <c r="AB17" i="8"/>
  <c r="AB9" i="8"/>
  <c r="F3" i="8" s="1"/>
  <c r="A3" i="9" s="1"/>
  <c r="T22" i="8"/>
  <c r="T21" i="8"/>
  <c r="V21" i="8" s="1"/>
  <c r="T20" i="8"/>
  <c r="T19" i="8"/>
  <c r="V19" i="8" s="1"/>
  <c r="T18" i="8"/>
  <c r="T17" i="8"/>
  <c r="V17" i="8" s="1"/>
  <c r="T16" i="8"/>
  <c r="X16" i="8" s="1"/>
  <c r="Y16" i="8" s="1"/>
  <c r="T15" i="8"/>
  <c r="X15" i="8" s="1"/>
  <c r="Y15" i="8" s="1"/>
  <c r="T14" i="8"/>
  <c r="X14" i="8" s="1"/>
  <c r="Y14" i="8" s="1"/>
  <c r="T13" i="8"/>
  <c r="X13" i="8" s="1"/>
  <c r="Y13" i="8" s="1"/>
  <c r="T12" i="8"/>
  <c r="X12" i="8" s="1"/>
  <c r="Y12" i="8" s="1"/>
  <c r="T11" i="8"/>
  <c r="X11" i="8" s="1"/>
  <c r="Y11" i="8" s="1"/>
  <c r="AN16" i="8"/>
  <c r="AF16" i="8"/>
  <c r="AN15" i="8"/>
  <c r="AF15" i="8"/>
  <c r="AN14" i="8"/>
  <c r="AF14" i="8"/>
  <c r="AN13" i="8"/>
  <c r="AF13" i="8"/>
  <c r="AN12" i="8"/>
  <c r="AF12" i="8"/>
  <c r="AN11" i="8"/>
  <c r="AF11" i="8"/>
  <c r="T9" i="8"/>
  <c r="F2" i="8" s="1"/>
  <c r="A2" i="9" s="1"/>
  <c r="AN58" i="8"/>
  <c r="AO58" i="8" s="1"/>
  <c r="AL58" i="8"/>
  <c r="AP58" i="8" s="1"/>
  <c r="AK58" i="8"/>
  <c r="AN57" i="8"/>
  <c r="AO57" i="8" s="1"/>
  <c r="AL57" i="8"/>
  <c r="AM57" i="8" s="1"/>
  <c r="AK57" i="8"/>
  <c r="AN56" i="8"/>
  <c r="AO56" i="8" s="1"/>
  <c r="AL56" i="8"/>
  <c r="AK56" i="8"/>
  <c r="AN55" i="8"/>
  <c r="AO55" i="8" s="1"/>
  <c r="AL55" i="8"/>
  <c r="AM55" i="8" s="1"/>
  <c r="AK55" i="8"/>
  <c r="AN54" i="8"/>
  <c r="AO54" i="8" s="1"/>
  <c r="AL54" i="8"/>
  <c r="AP54" i="8" s="1"/>
  <c r="AK54" i="8"/>
  <c r="AN53" i="8"/>
  <c r="AO53" i="8" s="1"/>
  <c r="AL53" i="8"/>
  <c r="AM53" i="8" s="1"/>
  <c r="AK53" i="8"/>
  <c r="AN52" i="8"/>
  <c r="AL52" i="8"/>
  <c r="AM52" i="8" s="1"/>
  <c r="AK52" i="8"/>
  <c r="AN51" i="8"/>
  <c r="AO51" i="8" s="1"/>
  <c r="AL51" i="8"/>
  <c r="AP51" i="8" s="1"/>
  <c r="AK51" i="8"/>
  <c r="AN50" i="8"/>
  <c r="AO50" i="8" s="1"/>
  <c r="AL50" i="8"/>
  <c r="AM50" i="8" s="1"/>
  <c r="AK50" i="8"/>
  <c r="AN49" i="8"/>
  <c r="AO49" i="8" s="1"/>
  <c r="AL49" i="8"/>
  <c r="AK49" i="8"/>
  <c r="AN48" i="8"/>
  <c r="AO48" i="8" s="1"/>
  <c r="AL48" i="8"/>
  <c r="AK48" i="8"/>
  <c r="AN47" i="8"/>
  <c r="AO47" i="8" s="1"/>
  <c r="AL47" i="8"/>
  <c r="AM47" i="8" s="1"/>
  <c r="AK47" i="8"/>
  <c r="AN46" i="8"/>
  <c r="AO46" i="8" s="1"/>
  <c r="AL46" i="8"/>
  <c r="AP46" i="8" s="1"/>
  <c r="AK46" i="8"/>
  <c r="AN45" i="8"/>
  <c r="AL45" i="8"/>
  <c r="AM45" i="8" s="1"/>
  <c r="AK45" i="8"/>
  <c r="AN44" i="8"/>
  <c r="AO44" i="8" s="1"/>
  <c r="AL44" i="8"/>
  <c r="AK44" i="8"/>
  <c r="AN43" i="8"/>
  <c r="AO43" i="8" s="1"/>
  <c r="AL43" i="8"/>
  <c r="AM43" i="8" s="1"/>
  <c r="AK43" i="8"/>
  <c r="AN42" i="8"/>
  <c r="AO42" i="8" s="1"/>
  <c r="AL42" i="8"/>
  <c r="AP42" i="8" s="1"/>
  <c r="AK42" i="8"/>
  <c r="AN41" i="8"/>
  <c r="AO41" i="8" s="1"/>
  <c r="AL41" i="8"/>
  <c r="AM41" i="8" s="1"/>
  <c r="AK41" i="8"/>
  <c r="AN38" i="8"/>
  <c r="AO38" i="8" s="1"/>
  <c r="AN33" i="8"/>
  <c r="AO33" i="8" s="1"/>
  <c r="AN26" i="8"/>
  <c r="AO26" i="8" s="1"/>
  <c r="AL24" i="8"/>
  <c r="AF58" i="8"/>
  <c r="AG58" i="8" s="1"/>
  <c r="AD58" i="8"/>
  <c r="AE58" i="8" s="1"/>
  <c r="AC58" i="8"/>
  <c r="AF57" i="8"/>
  <c r="AG57" i="8" s="1"/>
  <c r="AD57" i="8"/>
  <c r="AE57" i="8" s="1"/>
  <c r="AC57" i="8"/>
  <c r="AF56" i="8"/>
  <c r="AG56" i="8" s="1"/>
  <c r="AD56" i="8"/>
  <c r="AC56" i="8"/>
  <c r="AF55" i="8"/>
  <c r="AG55" i="8" s="1"/>
  <c r="AD55" i="8"/>
  <c r="AH55" i="8" s="1"/>
  <c r="AC55" i="8"/>
  <c r="AF54" i="8"/>
  <c r="AG54" i="8" s="1"/>
  <c r="AD54" i="8"/>
  <c r="AC54" i="8"/>
  <c r="AF53" i="8"/>
  <c r="AG53" i="8" s="1"/>
  <c r="AD53" i="8"/>
  <c r="AC53" i="8"/>
  <c r="AF52" i="8"/>
  <c r="AG52" i="8" s="1"/>
  <c r="AD52" i="8"/>
  <c r="AE52" i="8" s="1"/>
  <c r="AC52" i="8"/>
  <c r="AF51" i="8"/>
  <c r="AG51" i="8" s="1"/>
  <c r="AD51" i="8"/>
  <c r="AC51" i="8"/>
  <c r="AG50" i="8"/>
  <c r="AF50" i="8"/>
  <c r="AD50" i="8"/>
  <c r="AE50" i="8" s="1"/>
  <c r="AC50" i="8"/>
  <c r="AF49" i="8"/>
  <c r="AG49" i="8" s="1"/>
  <c r="AD49" i="8"/>
  <c r="AE49" i="8" s="1"/>
  <c r="AC49" i="8"/>
  <c r="AF48" i="8"/>
  <c r="AG48" i="8" s="1"/>
  <c r="AD48" i="8"/>
  <c r="AC48" i="8"/>
  <c r="AF47" i="8"/>
  <c r="AG47" i="8" s="1"/>
  <c r="AD47" i="8"/>
  <c r="AE47" i="8" s="1"/>
  <c r="AC47" i="8"/>
  <c r="AF46" i="8"/>
  <c r="AG46" i="8" s="1"/>
  <c r="AD46" i="8"/>
  <c r="AC46" i="8"/>
  <c r="AF45" i="8"/>
  <c r="AG45" i="8" s="1"/>
  <c r="AD45" i="8"/>
  <c r="AE45" i="8" s="1"/>
  <c r="AC45" i="8"/>
  <c r="AF44" i="8"/>
  <c r="AG44" i="8" s="1"/>
  <c r="AD44" i="8"/>
  <c r="AC44" i="8"/>
  <c r="AF43" i="8"/>
  <c r="AG43" i="8" s="1"/>
  <c r="AD43" i="8"/>
  <c r="AC43" i="8"/>
  <c r="AF42" i="8"/>
  <c r="AG42" i="8" s="1"/>
  <c r="AD42" i="8"/>
  <c r="AC42" i="8"/>
  <c r="AF41" i="8"/>
  <c r="AG41" i="8" s="1"/>
  <c r="AD41" i="8"/>
  <c r="AC41" i="8"/>
  <c r="AF40" i="8"/>
  <c r="AG40" i="8" s="1"/>
  <c r="AD40" i="8"/>
  <c r="AD39" i="8"/>
  <c r="AF38" i="8"/>
  <c r="AG38" i="8" s="1"/>
  <c r="AD38" i="8"/>
  <c r="AD37" i="8"/>
  <c r="AD36" i="8"/>
  <c r="AD35" i="8"/>
  <c r="AD34" i="8"/>
  <c r="AD33" i="8"/>
  <c r="AD32" i="8"/>
  <c r="AF31" i="8"/>
  <c r="AG31" i="8" s="1"/>
  <c r="AD31" i="8"/>
  <c r="AD30" i="8"/>
  <c r="AD29" i="8"/>
  <c r="U58" i="8"/>
  <c r="U57" i="8"/>
  <c r="U56" i="8"/>
  <c r="U55" i="8"/>
  <c r="U54" i="8"/>
  <c r="U53" i="8"/>
  <c r="U52" i="8"/>
  <c r="U51" i="8"/>
  <c r="U50" i="8"/>
  <c r="U49" i="8"/>
  <c r="U48" i="8"/>
  <c r="U47" i="8"/>
  <c r="U46" i="8"/>
  <c r="U45" i="8"/>
  <c r="U44" i="8"/>
  <c r="U43" i="8"/>
  <c r="U42" i="8"/>
  <c r="U41" i="8"/>
  <c r="X58" i="8"/>
  <c r="Y58" i="8" s="1"/>
  <c r="X57" i="8"/>
  <c r="Y57" i="8" s="1"/>
  <c r="X56" i="8"/>
  <c r="Y56" i="8" s="1"/>
  <c r="X55" i="8"/>
  <c r="Y55" i="8" s="1"/>
  <c r="X54" i="8"/>
  <c r="Y54" i="8" s="1"/>
  <c r="X53" i="8"/>
  <c r="Y53" i="8" s="1"/>
  <c r="X52" i="8"/>
  <c r="Y52" i="8" s="1"/>
  <c r="X51" i="8"/>
  <c r="Y51" i="8" s="1"/>
  <c r="X50" i="8"/>
  <c r="Y50" i="8" s="1"/>
  <c r="X49" i="8"/>
  <c r="Y49" i="8" s="1"/>
  <c r="X48" i="8"/>
  <c r="Y48" i="8" s="1"/>
  <c r="X47" i="8"/>
  <c r="Y47" i="8" s="1"/>
  <c r="X46" i="8"/>
  <c r="Y46" i="8" s="1"/>
  <c r="X45" i="8"/>
  <c r="Y45" i="8" s="1"/>
  <c r="X44" i="8"/>
  <c r="Y44" i="8" s="1"/>
  <c r="X43" i="8"/>
  <c r="Y43" i="8" s="1"/>
  <c r="X42" i="8"/>
  <c r="Y42" i="8" s="1"/>
  <c r="X41" i="8"/>
  <c r="Y41" i="8" s="1"/>
  <c r="V58" i="8"/>
  <c r="W58" i="8" s="1"/>
  <c r="V57" i="8"/>
  <c r="W57" i="8" s="1"/>
  <c r="V56" i="8"/>
  <c r="W56" i="8" s="1"/>
  <c r="V55" i="8"/>
  <c r="W55" i="8" s="1"/>
  <c r="V54" i="8"/>
  <c r="W54" i="8" s="1"/>
  <c r="V53" i="8"/>
  <c r="W53" i="8" s="1"/>
  <c r="V52" i="8"/>
  <c r="W52" i="8" s="1"/>
  <c r="V51" i="8"/>
  <c r="W51" i="8" s="1"/>
  <c r="V50" i="8"/>
  <c r="W50" i="8" s="1"/>
  <c r="V49" i="8"/>
  <c r="W49" i="8" s="1"/>
  <c r="V48" i="8"/>
  <c r="W48" i="8" s="1"/>
  <c r="V47" i="8"/>
  <c r="W47" i="8" s="1"/>
  <c r="V46" i="8"/>
  <c r="W46" i="8" s="1"/>
  <c r="V45" i="8"/>
  <c r="W45" i="8" s="1"/>
  <c r="V44" i="8"/>
  <c r="W44" i="8" s="1"/>
  <c r="V43" i="8"/>
  <c r="W43" i="8" s="1"/>
  <c r="V42" i="8"/>
  <c r="W42" i="8" s="1"/>
  <c r="V41" i="8"/>
  <c r="W41" i="8" s="1"/>
  <c r="V40" i="8"/>
  <c r="V39" i="8"/>
  <c r="V38" i="8"/>
  <c r="V37" i="8"/>
  <c r="V36" i="8"/>
  <c r="V35" i="8"/>
  <c r="V34" i="8"/>
  <c r="V33" i="8"/>
  <c r="V32" i="8"/>
  <c r="V31" i="8"/>
  <c r="V30" i="8"/>
  <c r="V29" i="8"/>
  <c r="V28" i="8"/>
  <c r="V27" i="8"/>
  <c r="V26" i="8"/>
  <c r="V25" i="8"/>
  <c r="X24" i="8"/>
  <c r="X23" i="8"/>
  <c r="V22" i="8"/>
  <c r="V20" i="8"/>
  <c r="AL40" i="8" l="1"/>
  <c r="AK40" i="8"/>
  <c r="E14" i="8"/>
  <c r="Q14" i="8"/>
  <c r="E15" i="8"/>
  <c r="Q15" i="8"/>
  <c r="AQ41" i="8"/>
  <c r="AQ53" i="8"/>
  <c r="AQ57" i="8"/>
  <c r="E13" i="8"/>
  <c r="Q13" i="8"/>
  <c r="E16" i="8"/>
  <c r="Q16" i="8"/>
  <c r="AL34" i="8"/>
  <c r="AP34" i="8" s="1"/>
  <c r="AK34" i="8"/>
  <c r="E11" i="8"/>
  <c r="K11" i="8" s="1"/>
  <c r="Q11" i="8"/>
  <c r="E12" i="8"/>
  <c r="Q12" i="8"/>
  <c r="AL22" i="8"/>
  <c r="O22" i="8" s="1"/>
  <c r="O40" i="8"/>
  <c r="O29" i="8"/>
  <c r="O31" i="8"/>
  <c r="O25" i="8"/>
  <c r="O37" i="8"/>
  <c r="AH48" i="8"/>
  <c r="AI52" i="8"/>
  <c r="AH56" i="8"/>
  <c r="W22" i="8"/>
  <c r="W34" i="8"/>
  <c r="AH54" i="8"/>
  <c r="AI58" i="8"/>
  <c r="W25" i="8"/>
  <c r="C25" i="8"/>
  <c r="W37" i="8"/>
  <c r="C37" i="8"/>
  <c r="W17" i="8"/>
  <c r="W36" i="8"/>
  <c r="W26" i="8"/>
  <c r="W38" i="8"/>
  <c r="AH44" i="8"/>
  <c r="W19" i="8"/>
  <c r="W35" i="8"/>
  <c r="W28" i="8"/>
  <c r="W40" i="8"/>
  <c r="C40" i="8"/>
  <c r="W29" i="8"/>
  <c r="C29" i="8"/>
  <c r="W21" i="8"/>
  <c r="W27" i="8"/>
  <c r="W30" i="8"/>
  <c r="AQ43" i="8"/>
  <c r="W39" i="8"/>
  <c r="W31" i="8"/>
  <c r="C31" i="8"/>
  <c r="W32" i="8"/>
  <c r="W20" i="8"/>
  <c r="W33" i="8"/>
  <c r="AP44" i="8"/>
  <c r="AP41" i="8"/>
  <c r="AH46" i="8"/>
  <c r="AH53" i="8"/>
  <c r="AP49" i="8"/>
  <c r="AH43" i="8"/>
  <c r="AI50" i="8"/>
  <c r="AE43" i="8"/>
  <c r="AI43" i="8" s="1"/>
  <c r="AH50" i="8"/>
  <c r="AQ47" i="8"/>
  <c r="AP50" i="8"/>
  <c r="AH51" i="8"/>
  <c r="AE55" i="8"/>
  <c r="AI55" i="8" s="1"/>
  <c r="AH42" i="8"/>
  <c r="AI49" i="8"/>
  <c r="AP56" i="8"/>
  <c r="AQ50" i="8"/>
  <c r="AI47" i="8"/>
  <c r="AI57" i="8"/>
  <c r="AP45" i="8"/>
  <c r="AH57" i="8"/>
  <c r="AH45" i="8"/>
  <c r="AM49" i="8"/>
  <c r="AQ49" i="8" s="1"/>
  <c r="AI45" i="8"/>
  <c r="AE46" i="8"/>
  <c r="AI46" i="8" s="1"/>
  <c r="AH58" i="8"/>
  <c r="AP52" i="8"/>
  <c r="AP55" i="8"/>
  <c r="AP43" i="8"/>
  <c r="AM56" i="8"/>
  <c r="AQ56" i="8" s="1"/>
  <c r="AH47" i="8"/>
  <c r="AP48" i="8"/>
  <c r="AP53" i="8"/>
  <c r="AL28" i="8"/>
  <c r="AP28" i="8" s="1"/>
  <c r="AK28" i="8"/>
  <c r="H3" i="8"/>
  <c r="C3" i="9" s="1"/>
  <c r="AL19" i="8"/>
  <c r="AM19" i="8" s="1"/>
  <c r="AN29" i="8"/>
  <c r="AO29" i="8" s="1"/>
  <c r="AH41" i="8"/>
  <c r="AB59" i="8"/>
  <c r="AD20" i="8"/>
  <c r="AH20" i="8" s="1"/>
  <c r="AK22" i="8"/>
  <c r="U11" i="8"/>
  <c r="U12" i="8"/>
  <c r="U13" i="8"/>
  <c r="U14" i="8"/>
  <c r="U15" i="8"/>
  <c r="U16" i="8"/>
  <c r="AF17" i="8"/>
  <c r="AG17" i="8" s="1"/>
  <c r="AF25" i="8"/>
  <c r="AG25" i="8" s="1"/>
  <c r="AF32" i="8"/>
  <c r="AG32" i="8" s="1"/>
  <c r="AN22" i="8"/>
  <c r="AO22" i="8" s="1"/>
  <c r="V11" i="8"/>
  <c r="V12" i="8"/>
  <c r="V13" i="8"/>
  <c r="V14" i="8"/>
  <c r="V15" i="8"/>
  <c r="V16" i="8"/>
  <c r="AL35" i="8"/>
  <c r="AM35" i="8" s="1"/>
  <c r="AQ35" i="8" s="1"/>
  <c r="AF19" i="8"/>
  <c r="AG19" i="8" s="1"/>
  <c r="AF26" i="8"/>
  <c r="AG26" i="8" s="1"/>
  <c r="AF34" i="8"/>
  <c r="AG34" i="8" s="1"/>
  <c r="AJ59" i="8"/>
  <c r="AK25" i="8"/>
  <c r="AK31" i="8"/>
  <c r="AK37" i="8"/>
  <c r="AF28" i="8"/>
  <c r="AG28" i="8" s="1"/>
  <c r="AF35" i="8"/>
  <c r="AG35" i="8" s="1"/>
  <c r="AN25" i="8"/>
  <c r="AO25" i="8" s="1"/>
  <c r="AN31" i="8"/>
  <c r="AO31" i="8" s="1"/>
  <c r="AN37" i="8"/>
  <c r="AO37" i="8" s="1"/>
  <c r="AF22" i="8"/>
  <c r="AG22" i="8" s="1"/>
  <c r="AF29" i="8"/>
  <c r="AG29" i="8" s="1"/>
  <c r="AN19" i="8"/>
  <c r="AO19" i="8" s="1"/>
  <c r="AL26" i="8"/>
  <c r="AP26" i="8" s="1"/>
  <c r="AL32" i="8"/>
  <c r="AP32" i="8" s="1"/>
  <c r="AL38" i="8"/>
  <c r="AP38" i="8" s="1"/>
  <c r="AF37" i="8"/>
  <c r="AG37" i="8" s="1"/>
  <c r="AF23" i="8"/>
  <c r="AG23" i="8" s="1"/>
  <c r="AM40" i="8"/>
  <c r="AQ40" i="8" s="1"/>
  <c r="AP40" i="8"/>
  <c r="AM24" i="8"/>
  <c r="AM37" i="8"/>
  <c r="AP29" i="8"/>
  <c r="AM25" i="8"/>
  <c r="AM18" i="8"/>
  <c r="AM31" i="8"/>
  <c r="AQ55" i="8"/>
  <c r="AO45" i="8"/>
  <c r="AQ45" i="8" s="1"/>
  <c r="AK18" i="8"/>
  <c r="AK21" i="8"/>
  <c r="AK24" i="8"/>
  <c r="AK27" i="8"/>
  <c r="AK30" i="8"/>
  <c r="AK33" i="8"/>
  <c r="AK36" i="8"/>
  <c r="AK39" i="8"/>
  <c r="AM42" i="8"/>
  <c r="AQ42" i="8" s="1"/>
  <c r="AO52" i="8"/>
  <c r="AQ52" i="8" s="1"/>
  <c r="AM54" i="8"/>
  <c r="AQ54" i="8" s="1"/>
  <c r="AP57" i="8"/>
  <c r="AL21" i="8"/>
  <c r="C21" i="8" s="1"/>
  <c r="AL27" i="8"/>
  <c r="C27" i="8" s="1"/>
  <c r="AL30" i="8"/>
  <c r="C30" i="8" s="1"/>
  <c r="AL36" i="8"/>
  <c r="C36" i="8" s="1"/>
  <c r="AL39" i="8"/>
  <c r="C39" i="8" s="1"/>
  <c r="AL33" i="8"/>
  <c r="C33" i="8" s="1"/>
  <c r="AM44" i="8"/>
  <c r="AQ44" i="8" s="1"/>
  <c r="AP47" i="8"/>
  <c r="AN18" i="8"/>
  <c r="AO18" i="8" s="1"/>
  <c r="AN24" i="8"/>
  <c r="AO24" i="8" s="1"/>
  <c r="AM51" i="8"/>
  <c r="AQ51" i="8" s="1"/>
  <c r="AK17" i="8"/>
  <c r="AK20" i="8"/>
  <c r="AK23" i="8"/>
  <c r="AK26" i="8"/>
  <c r="AK29" i="8"/>
  <c r="AK32" i="8"/>
  <c r="AK35" i="8"/>
  <c r="AK38" i="8"/>
  <c r="AM46" i="8"/>
  <c r="AQ46" i="8" s="1"/>
  <c r="AM58" i="8"/>
  <c r="AQ58" i="8" s="1"/>
  <c r="AM29" i="8"/>
  <c r="AM48" i="8"/>
  <c r="AQ48" i="8" s="1"/>
  <c r="AL17" i="8"/>
  <c r="C17" i="8" s="1"/>
  <c r="AL20" i="8"/>
  <c r="C20" i="8" s="1"/>
  <c r="AL23" i="8"/>
  <c r="AN17" i="8"/>
  <c r="AO17" i="8" s="1"/>
  <c r="AE28" i="8"/>
  <c r="AE22" i="8"/>
  <c r="AE30" i="8"/>
  <c r="AE36" i="8"/>
  <c r="AH38" i="8"/>
  <c r="AE38" i="8"/>
  <c r="AI38" i="8" s="1"/>
  <c r="AE34" i="8"/>
  <c r="AE29" i="8"/>
  <c r="AE37" i="8"/>
  <c r="AH31" i="8"/>
  <c r="AE31" i="8"/>
  <c r="AI31" i="8" s="1"/>
  <c r="AE25" i="8"/>
  <c r="AE32" i="8"/>
  <c r="AE39" i="8"/>
  <c r="AH40" i="8"/>
  <c r="AE40" i="8"/>
  <c r="AI40" i="8" s="1"/>
  <c r="AE27" i="8"/>
  <c r="AE35" i="8"/>
  <c r="AE23" i="8"/>
  <c r="AE19" i="8"/>
  <c r="AE26" i="8"/>
  <c r="AE33" i="8"/>
  <c r="AC21" i="8"/>
  <c r="AD21" i="8"/>
  <c r="AH52" i="8"/>
  <c r="AE44" i="8"/>
  <c r="AI44" i="8" s="1"/>
  <c r="AE56" i="8"/>
  <c r="AI56" i="8" s="1"/>
  <c r="AC27" i="8"/>
  <c r="AC30" i="8"/>
  <c r="AC33" i="8"/>
  <c r="AC39" i="8"/>
  <c r="AE42" i="8"/>
  <c r="AI42" i="8" s="1"/>
  <c r="AE54" i="8"/>
  <c r="AI54" i="8" s="1"/>
  <c r="AD18" i="8"/>
  <c r="AF27" i="8"/>
  <c r="AG27" i="8" s="1"/>
  <c r="AF30" i="8"/>
  <c r="AG30" i="8" s="1"/>
  <c r="AF33" i="8"/>
  <c r="AG33" i="8" s="1"/>
  <c r="AF36" i="8"/>
  <c r="AG36" i="8" s="1"/>
  <c r="AF39" i="8"/>
  <c r="AG39" i="8" s="1"/>
  <c r="AE51" i="8"/>
  <c r="AI51" i="8" s="1"/>
  <c r="AC20" i="8"/>
  <c r="AC23" i="8"/>
  <c r="AC29" i="8"/>
  <c r="AC35" i="8"/>
  <c r="AC38" i="8"/>
  <c r="AH49" i="8"/>
  <c r="AC18" i="8"/>
  <c r="AC24" i="8"/>
  <c r="AC36" i="8"/>
  <c r="AD24" i="8"/>
  <c r="AC17" i="8"/>
  <c r="AC26" i="8"/>
  <c r="AC32" i="8"/>
  <c r="AD17" i="8"/>
  <c r="AE41" i="8"/>
  <c r="AI41" i="8" s="1"/>
  <c r="AE53" i="8"/>
  <c r="AI53" i="8" s="1"/>
  <c r="AE48" i="8"/>
  <c r="AI48" i="8" s="1"/>
  <c r="AC19" i="8"/>
  <c r="AC22" i="8"/>
  <c r="AC25" i="8"/>
  <c r="AC28" i="8"/>
  <c r="AC31" i="8"/>
  <c r="AC34" i="8"/>
  <c r="AC37" i="8"/>
  <c r="AC40" i="8"/>
  <c r="AA56" i="8"/>
  <c r="AA44" i="8"/>
  <c r="AA47" i="8"/>
  <c r="AA48" i="8"/>
  <c r="AA49" i="8"/>
  <c r="AA43" i="8"/>
  <c r="AA55" i="8"/>
  <c r="AA50" i="8"/>
  <c r="AA51" i="8"/>
  <c r="AA52" i="8"/>
  <c r="U23" i="8"/>
  <c r="N23" i="8" s="1"/>
  <c r="AA41" i="8"/>
  <c r="AA53" i="8"/>
  <c r="AA42" i="8"/>
  <c r="AA54" i="8"/>
  <c r="Z48" i="8"/>
  <c r="Z49" i="8"/>
  <c r="Z51" i="8"/>
  <c r="AA58" i="8"/>
  <c r="AA57" i="8"/>
  <c r="AA46" i="8"/>
  <c r="AA45" i="8"/>
  <c r="Z47" i="8"/>
  <c r="U35" i="8"/>
  <c r="Z52" i="8"/>
  <c r="Z41" i="8"/>
  <c r="Z53" i="8"/>
  <c r="Z50" i="8"/>
  <c r="Z54" i="8"/>
  <c r="Z43" i="8"/>
  <c r="Z55" i="8"/>
  <c r="Z44" i="8"/>
  <c r="Z56" i="8"/>
  <c r="Z42" i="8"/>
  <c r="Z45" i="8"/>
  <c r="Z57" i="8"/>
  <c r="Z46" i="8"/>
  <c r="Z58" i="8"/>
  <c r="U36" i="8"/>
  <c r="U26" i="8"/>
  <c r="N26" i="8" s="1"/>
  <c r="U25" i="8"/>
  <c r="N25" i="8" s="1"/>
  <c r="U37" i="8"/>
  <c r="N37" i="8" s="1"/>
  <c r="U27" i="8"/>
  <c r="N27" i="8" s="1"/>
  <c r="U39" i="8"/>
  <c r="N39" i="8" s="1"/>
  <c r="U28" i="8"/>
  <c r="U40" i="8"/>
  <c r="B40" i="8" s="1"/>
  <c r="U38" i="8"/>
  <c r="U17" i="8"/>
  <c r="N17" i="8" s="1"/>
  <c r="U29" i="8"/>
  <c r="N29" i="8" s="1"/>
  <c r="X25" i="8"/>
  <c r="Y25" i="8" s="1"/>
  <c r="U18" i="8"/>
  <c r="U30" i="8"/>
  <c r="N30" i="8" s="1"/>
  <c r="X31" i="8"/>
  <c r="Z31" i="8" s="1"/>
  <c r="U19" i="8"/>
  <c r="U31" i="8"/>
  <c r="N31" i="8" s="1"/>
  <c r="U24" i="8"/>
  <c r="X35" i="8"/>
  <c r="Z35" i="8" s="1"/>
  <c r="U20" i="8"/>
  <c r="N20" i="8" s="1"/>
  <c r="U32" i="8"/>
  <c r="N32" i="8" s="1"/>
  <c r="X36" i="8"/>
  <c r="Z36" i="8" s="1"/>
  <c r="U21" i="8"/>
  <c r="N21" i="8" s="1"/>
  <c r="U33" i="8"/>
  <c r="X40" i="8"/>
  <c r="Y40" i="8" s="1"/>
  <c r="Q40" i="8" s="1"/>
  <c r="U22" i="8"/>
  <c r="N22" i="8" s="1"/>
  <c r="U34" i="8"/>
  <c r="X37" i="8"/>
  <c r="Y37" i="8" s="1"/>
  <c r="X19" i="8"/>
  <c r="Y19" i="8" s="1"/>
  <c r="V23" i="8"/>
  <c r="O23" i="8" s="1"/>
  <c r="V24" i="8"/>
  <c r="O24" i="8" s="1"/>
  <c r="X27" i="8"/>
  <c r="X39" i="8"/>
  <c r="Z39" i="8" s="1"/>
  <c r="X26" i="8"/>
  <c r="X28" i="8"/>
  <c r="Y28" i="8" s="1"/>
  <c r="X38" i="8"/>
  <c r="Z38" i="8" s="1"/>
  <c r="X17" i="8"/>
  <c r="Y17" i="8" s="1"/>
  <c r="X29" i="8"/>
  <c r="Y29" i="8" s="1"/>
  <c r="Q29" i="8" s="1"/>
  <c r="X18" i="8"/>
  <c r="X30" i="8"/>
  <c r="X32" i="8"/>
  <c r="Y32" i="8" s="1"/>
  <c r="Q32" i="8" s="1"/>
  <c r="X21" i="8"/>
  <c r="Y21" i="8" s="1"/>
  <c r="Q21" i="8" s="1"/>
  <c r="X33" i="8"/>
  <c r="X20" i="8"/>
  <c r="Y20" i="8" s="1"/>
  <c r="Q20" i="8" s="1"/>
  <c r="X22" i="8"/>
  <c r="X34" i="8"/>
  <c r="Z34" i="8" s="1"/>
  <c r="Y23" i="8"/>
  <c r="Y24" i="8"/>
  <c r="V18" i="8"/>
  <c r="T59" i="8"/>
  <c r="K29" i="7"/>
  <c r="C49" i="7"/>
  <c r="E49" i="7"/>
  <c r="D49" i="7"/>
  <c r="B49" i="7"/>
  <c r="L43" i="7"/>
  <c r="K43" i="7"/>
  <c r="L38" i="7"/>
  <c r="K38" i="7"/>
  <c r="L33" i="7"/>
  <c r="K33" i="7"/>
  <c r="L29" i="7"/>
  <c r="K16" i="8" l="1"/>
  <c r="C22" i="8"/>
  <c r="Q17" i="8"/>
  <c r="Q25" i="8"/>
  <c r="AM22" i="8"/>
  <c r="O34" i="8"/>
  <c r="I25" i="8"/>
  <c r="AM34" i="8"/>
  <c r="AQ34" i="8" s="1"/>
  <c r="I37" i="8"/>
  <c r="I31" i="8"/>
  <c r="C34" i="8"/>
  <c r="I34" i="8" s="1"/>
  <c r="K13" i="8"/>
  <c r="Q19" i="8"/>
  <c r="Q28" i="8"/>
  <c r="B34" i="8"/>
  <c r="N34" i="8"/>
  <c r="B13" i="8"/>
  <c r="N13" i="8"/>
  <c r="B12" i="8"/>
  <c r="N12" i="8"/>
  <c r="B18" i="8"/>
  <c r="N18" i="8"/>
  <c r="B36" i="8"/>
  <c r="N36" i="8"/>
  <c r="B11" i="8"/>
  <c r="N11" i="8"/>
  <c r="N40" i="8"/>
  <c r="H40" i="8" s="1"/>
  <c r="B33" i="8"/>
  <c r="N33" i="8"/>
  <c r="B35" i="8"/>
  <c r="N35" i="8"/>
  <c r="B38" i="8"/>
  <c r="N38" i="8"/>
  <c r="I29" i="8"/>
  <c r="K12" i="8"/>
  <c r="B28" i="8"/>
  <c r="N28" i="8"/>
  <c r="K15" i="8"/>
  <c r="E24" i="8"/>
  <c r="Q24" i="8"/>
  <c r="B16" i="8"/>
  <c r="N16" i="8"/>
  <c r="I40" i="8"/>
  <c r="E23" i="8"/>
  <c r="Q23" i="8"/>
  <c r="B24" i="8"/>
  <c r="N24" i="8"/>
  <c r="B15" i="8"/>
  <c r="N15" i="8"/>
  <c r="O21" i="8"/>
  <c r="Q37" i="8"/>
  <c r="B19" i="8"/>
  <c r="N19" i="8"/>
  <c r="B14" i="8"/>
  <c r="N14" i="8"/>
  <c r="K14" i="8"/>
  <c r="I22" i="8"/>
  <c r="P29" i="8"/>
  <c r="O38" i="8"/>
  <c r="C35" i="8"/>
  <c r="O36" i="8"/>
  <c r="I36" i="8" s="1"/>
  <c r="O35" i="8"/>
  <c r="O19" i="8"/>
  <c r="P22" i="8"/>
  <c r="O32" i="8"/>
  <c r="P37" i="8"/>
  <c r="O39" i="8"/>
  <c r="I39" i="8" s="1"/>
  <c r="O28" i="8"/>
  <c r="C16" i="8"/>
  <c r="O16" i="8"/>
  <c r="P40" i="8"/>
  <c r="O27" i="8"/>
  <c r="I27" i="8" s="1"/>
  <c r="O33" i="8"/>
  <c r="I33" i="8" s="1"/>
  <c r="I21" i="8"/>
  <c r="O20" i="8"/>
  <c r="I20" i="8" s="1"/>
  <c r="O17" i="8"/>
  <c r="I17" i="8" s="1"/>
  <c r="C18" i="8"/>
  <c r="O18" i="8"/>
  <c r="C13" i="8"/>
  <c r="O13" i="8"/>
  <c r="P35" i="8"/>
  <c r="C15" i="8"/>
  <c r="O15" i="8"/>
  <c r="P31" i="8"/>
  <c r="O26" i="8"/>
  <c r="F38" i="8"/>
  <c r="R38" i="8"/>
  <c r="C12" i="8"/>
  <c r="O12" i="8"/>
  <c r="P19" i="8"/>
  <c r="O30" i="8"/>
  <c r="I30" i="8" s="1"/>
  <c r="D25" i="8"/>
  <c r="P25" i="8"/>
  <c r="C14" i="8"/>
  <c r="O14" i="8"/>
  <c r="C11" i="8"/>
  <c r="O11" i="8"/>
  <c r="B31" i="8"/>
  <c r="H31" i="8" s="1"/>
  <c r="B39" i="8"/>
  <c r="H39" i="8" s="1"/>
  <c r="B25" i="8"/>
  <c r="H25" i="8" s="1"/>
  <c r="B37" i="8"/>
  <c r="H37" i="8" s="1"/>
  <c r="B22" i="8"/>
  <c r="H22" i="8" s="1"/>
  <c r="C32" i="8"/>
  <c r="B27" i="8"/>
  <c r="H27" i="8" s="1"/>
  <c r="D35" i="8"/>
  <c r="D37" i="8"/>
  <c r="D19" i="8"/>
  <c r="AA32" i="8"/>
  <c r="E32" i="8"/>
  <c r="K32" i="8" s="1"/>
  <c r="AA29" i="8"/>
  <c r="E29" i="8"/>
  <c r="K29" i="8" s="1"/>
  <c r="B26" i="8"/>
  <c r="H26" i="8" s="1"/>
  <c r="AA21" i="8"/>
  <c r="E21" i="8"/>
  <c r="K21" i="8" s="1"/>
  <c r="E17" i="8"/>
  <c r="K17" i="8" s="1"/>
  <c r="C38" i="8"/>
  <c r="AA19" i="8"/>
  <c r="E19" i="8"/>
  <c r="C19" i="8"/>
  <c r="Z24" i="8"/>
  <c r="C24" i="8"/>
  <c r="I24" i="8" s="1"/>
  <c r="AA25" i="8"/>
  <c r="E25" i="8"/>
  <c r="K25" i="8" s="1"/>
  <c r="B29" i="8"/>
  <c r="H29" i="8" s="1"/>
  <c r="AI35" i="8"/>
  <c r="D29" i="8"/>
  <c r="C26" i="8"/>
  <c r="B30" i="8"/>
  <c r="H30" i="8" s="1"/>
  <c r="AA40" i="8"/>
  <c r="E40" i="8"/>
  <c r="K40" i="8" s="1"/>
  <c r="B17" i="8"/>
  <c r="H17" i="8" s="1"/>
  <c r="D31" i="8"/>
  <c r="AA37" i="8"/>
  <c r="E37" i="8"/>
  <c r="K37" i="8" s="1"/>
  <c r="B21" i="8"/>
  <c r="H21" i="8" s="1"/>
  <c r="B32" i="8"/>
  <c r="H32" i="8" s="1"/>
  <c r="B23" i="8"/>
  <c r="H23" i="8" s="1"/>
  <c r="D40" i="8"/>
  <c r="Z23" i="8"/>
  <c r="C23" i="8"/>
  <c r="I23" i="8" s="1"/>
  <c r="AA28" i="8"/>
  <c r="E28" i="8"/>
  <c r="K28" i="8" s="1"/>
  <c r="F34" i="8"/>
  <c r="AA20" i="8"/>
  <c r="E20" i="8"/>
  <c r="K20" i="8" s="1"/>
  <c r="B20" i="8"/>
  <c r="H20" i="8" s="1"/>
  <c r="C28" i="8"/>
  <c r="D22" i="8"/>
  <c r="AM32" i="8"/>
  <c r="AQ32" i="8" s="1"/>
  <c r="AQ29" i="8"/>
  <c r="AM28" i="8"/>
  <c r="AQ28" i="8" s="1"/>
  <c r="K4" i="8"/>
  <c r="F4" i="9" s="1"/>
  <c r="AP25" i="8"/>
  <c r="I4" i="8"/>
  <c r="D4" i="9" s="1"/>
  <c r="AM38" i="8"/>
  <c r="AQ38" i="8" s="1"/>
  <c r="H4" i="8"/>
  <c r="C4" i="9" s="1"/>
  <c r="I3" i="8"/>
  <c r="D3" i="9" s="1"/>
  <c r="AE20" i="8"/>
  <c r="AI20" i="8" s="1"/>
  <c r="K3" i="8"/>
  <c r="F3" i="9" s="1"/>
  <c r="H2" i="8"/>
  <c r="C2" i="9" s="1"/>
  <c r="I2" i="8"/>
  <c r="D2" i="9" s="1"/>
  <c r="AI28" i="8"/>
  <c r="AH28" i="8"/>
  <c r="AH23" i="8"/>
  <c r="AI23" i="8"/>
  <c r="AH19" i="8"/>
  <c r="AP35" i="8"/>
  <c r="F35" i="8" s="1"/>
  <c r="AQ25" i="8"/>
  <c r="AI25" i="8"/>
  <c r="AH25" i="8"/>
  <c r="AI19" i="8"/>
  <c r="AI37" i="8"/>
  <c r="AP37" i="8"/>
  <c r="AH35" i="8"/>
  <c r="AH37" i="8"/>
  <c r="AH22" i="8"/>
  <c r="AM26" i="8"/>
  <c r="AQ26" i="8" s="1"/>
  <c r="AQ19" i="8"/>
  <c r="AQ37" i="8"/>
  <c r="AI29" i="8"/>
  <c r="AP19" i="8"/>
  <c r="Z16" i="8"/>
  <c r="W16" i="8"/>
  <c r="P16" i="8" s="1"/>
  <c r="Z15" i="8"/>
  <c r="W15" i="8"/>
  <c r="P15" i="8" s="1"/>
  <c r="AH29" i="8"/>
  <c r="AQ31" i="8"/>
  <c r="Z14" i="8"/>
  <c r="W14" i="8"/>
  <c r="P14" i="8" s="1"/>
  <c r="AP31" i="8"/>
  <c r="R31" i="8" s="1"/>
  <c r="Z13" i="8"/>
  <c r="W13" i="8"/>
  <c r="P13" i="8" s="1"/>
  <c r="AA17" i="8"/>
  <c r="AI26" i="8"/>
  <c r="AI32" i="8"/>
  <c r="AI34" i="8"/>
  <c r="AQ22" i="8"/>
  <c r="Z12" i="8"/>
  <c r="W12" i="8"/>
  <c r="P12" i="8" s="1"/>
  <c r="AI22" i="8"/>
  <c r="AH26" i="8"/>
  <c r="AH32" i="8"/>
  <c r="AH34" i="8"/>
  <c r="R34" i="8" s="1"/>
  <c r="AP22" i="8"/>
  <c r="Z11" i="8"/>
  <c r="W11" i="8"/>
  <c r="AP17" i="8"/>
  <c r="AM17" i="8"/>
  <c r="D17" i="8" s="1"/>
  <c r="AP36" i="8"/>
  <c r="F36" i="8" s="1"/>
  <c r="AM36" i="8"/>
  <c r="AQ36" i="8" s="1"/>
  <c r="AQ24" i="8"/>
  <c r="AP20" i="8"/>
  <c r="AM20" i="8"/>
  <c r="AQ20" i="8" s="1"/>
  <c r="AM27" i="8"/>
  <c r="AQ27" i="8" s="1"/>
  <c r="AP27" i="8"/>
  <c r="AQ18" i="8"/>
  <c r="AM39" i="8"/>
  <c r="AQ39" i="8" s="1"/>
  <c r="AP39" i="8"/>
  <c r="F39" i="8" s="1"/>
  <c r="AP24" i="8"/>
  <c r="AP21" i="8"/>
  <c r="AM21" i="8"/>
  <c r="AQ21" i="8" s="1"/>
  <c r="AP23" i="8"/>
  <c r="AM23" i="8"/>
  <c r="AQ23" i="8" s="1"/>
  <c r="AP33" i="8"/>
  <c r="AM33" i="8"/>
  <c r="AQ33" i="8" s="1"/>
  <c r="AP30" i="8"/>
  <c r="AM30" i="8"/>
  <c r="AQ30" i="8" s="1"/>
  <c r="AP18" i="8"/>
  <c r="AH36" i="8"/>
  <c r="AH18" i="8"/>
  <c r="AE18" i="8"/>
  <c r="AI18" i="8" s="1"/>
  <c r="AH27" i="8"/>
  <c r="AH30" i="8"/>
  <c r="AI27" i="8"/>
  <c r="AI33" i="8"/>
  <c r="AI36" i="8"/>
  <c r="AI30" i="8"/>
  <c r="AH33" i="8"/>
  <c r="AH24" i="8"/>
  <c r="AE24" i="8"/>
  <c r="AI24" i="8" s="1"/>
  <c r="AH21" i="8"/>
  <c r="AE21" i="8"/>
  <c r="AI21" i="8" s="1"/>
  <c r="AI39" i="8"/>
  <c r="AH17" i="8"/>
  <c r="AE17" i="8"/>
  <c r="AH39" i="8"/>
  <c r="Z40" i="8"/>
  <c r="Z28" i="8"/>
  <c r="Z29" i="8"/>
  <c r="Z17" i="8"/>
  <c r="Z32" i="8"/>
  <c r="Y33" i="8"/>
  <c r="Q33" i="8" s="1"/>
  <c r="Y34" i="8"/>
  <c r="Q34" i="8" s="1"/>
  <c r="Y22" i="8"/>
  <c r="Q22" i="8" s="1"/>
  <c r="Z18" i="8"/>
  <c r="Z22" i="8"/>
  <c r="Y27" i="8"/>
  <c r="Q27" i="8" s="1"/>
  <c r="Z27" i="8"/>
  <c r="Z20" i="8"/>
  <c r="Y30" i="8"/>
  <c r="Q30" i="8" s="1"/>
  <c r="Z30" i="8"/>
  <c r="Z19" i="8"/>
  <c r="Z37" i="8"/>
  <c r="Z25" i="8"/>
  <c r="Z33" i="8"/>
  <c r="Y26" i="8"/>
  <c r="Q26" i="8" s="1"/>
  <c r="Z26" i="8"/>
  <c r="Z21" i="8"/>
  <c r="Y38" i="8"/>
  <c r="Q38" i="8" s="1"/>
  <c r="Y31" i="8"/>
  <c r="Q31" i="8" s="1"/>
  <c r="Y35" i="8"/>
  <c r="Q35" i="8" s="1"/>
  <c r="Y39" i="8"/>
  <c r="Q39" i="8" s="1"/>
  <c r="Y36" i="8"/>
  <c r="Q36" i="8" s="1"/>
  <c r="W24" i="8"/>
  <c r="W18" i="8"/>
  <c r="W23" i="8"/>
  <c r="Y18" i="8"/>
  <c r="G36" i="7"/>
  <c r="F36" i="7"/>
  <c r="G35" i="7"/>
  <c r="F35" i="7"/>
  <c r="G34" i="7"/>
  <c r="F34" i="7"/>
  <c r="G33" i="7"/>
  <c r="F33" i="7"/>
  <c r="G32" i="7"/>
  <c r="F32" i="7"/>
  <c r="G31" i="7"/>
  <c r="F31" i="7"/>
  <c r="G30" i="7"/>
  <c r="F30" i="7"/>
  <c r="G29" i="7"/>
  <c r="F29" i="7"/>
  <c r="G28" i="7"/>
  <c r="F28" i="7"/>
  <c r="G27" i="7"/>
  <c r="F27" i="7"/>
  <c r="G26" i="7"/>
  <c r="F26" i="7"/>
  <c r="G25" i="7"/>
  <c r="F25" i="7"/>
  <c r="E50" i="7"/>
  <c r="C50" i="7"/>
  <c r="G48" i="7"/>
  <c r="F48" i="7"/>
  <c r="G47" i="7"/>
  <c r="F47" i="7"/>
  <c r="G46" i="7"/>
  <c r="F46" i="7"/>
  <c r="G45" i="7"/>
  <c r="F45" i="7"/>
  <c r="G44" i="7"/>
  <c r="F44" i="7"/>
  <c r="G43" i="7"/>
  <c r="F43" i="7"/>
  <c r="G42" i="7"/>
  <c r="F42" i="7"/>
  <c r="G41" i="7"/>
  <c r="F41" i="7"/>
  <c r="G40" i="7"/>
  <c r="F40" i="7"/>
  <c r="G39" i="7"/>
  <c r="F39" i="7"/>
  <c r="G38" i="7"/>
  <c r="F38" i="7"/>
  <c r="G37" i="7"/>
  <c r="F37" i="7"/>
  <c r="F22" i="7"/>
  <c r="D22" i="7"/>
  <c r="E22" i="7" s="1"/>
  <c r="F20" i="7"/>
  <c r="C20" i="7"/>
  <c r="D20" i="7" s="1"/>
  <c r="E20" i="7" s="1"/>
  <c r="A17" i="7"/>
  <c r="C17" i="7" s="1"/>
  <c r="G13" i="7"/>
  <c r="F13" i="7"/>
  <c r="E13" i="7"/>
  <c r="B17" i="7" s="1"/>
  <c r="D17" i="7" s="1"/>
  <c r="D13" i="7"/>
  <c r="C13" i="7"/>
  <c r="B13" i="7"/>
  <c r="F12" i="7"/>
  <c r="H11" i="7"/>
  <c r="E12" i="7" s="1"/>
  <c r="H10" i="7"/>
  <c r="K19" i="8" l="1"/>
  <c r="K24" i="8"/>
  <c r="D34" i="8"/>
  <c r="P34" i="8"/>
  <c r="J29" i="8"/>
  <c r="H36" i="8"/>
  <c r="I35" i="8"/>
  <c r="H33" i="8"/>
  <c r="H34" i="8"/>
  <c r="H11" i="8"/>
  <c r="H13" i="8"/>
  <c r="I38" i="8"/>
  <c r="H15" i="8"/>
  <c r="H28" i="8"/>
  <c r="P17" i="8"/>
  <c r="J17" i="8" s="1"/>
  <c r="H24" i="8"/>
  <c r="H38" i="8"/>
  <c r="H18" i="8"/>
  <c r="K23" i="8"/>
  <c r="E18" i="8"/>
  <c r="Q18" i="8"/>
  <c r="H14" i="8"/>
  <c r="H16" i="8"/>
  <c r="H35" i="8"/>
  <c r="H12" i="8"/>
  <c r="I28" i="8"/>
  <c r="H19" i="8"/>
  <c r="D5" i="9"/>
  <c r="D7" i="9"/>
  <c r="C7" i="9"/>
  <c r="I7" i="9" s="1"/>
  <c r="C5" i="9"/>
  <c r="I5" i="9" s="1"/>
  <c r="J37" i="8"/>
  <c r="R39" i="8"/>
  <c r="L39" i="8" s="1"/>
  <c r="P30" i="8"/>
  <c r="R19" i="8"/>
  <c r="R35" i="8"/>
  <c r="L35" i="8" s="1"/>
  <c r="R27" i="8"/>
  <c r="J22" i="8"/>
  <c r="P24" i="8"/>
  <c r="R18" i="8"/>
  <c r="P32" i="8"/>
  <c r="P39" i="8"/>
  <c r="R36" i="8"/>
  <c r="L36" i="8" s="1"/>
  <c r="P36" i="8"/>
  <c r="D32" i="8"/>
  <c r="R17" i="8"/>
  <c r="S28" i="8"/>
  <c r="I19" i="8"/>
  <c r="J19" i="8"/>
  <c r="I11" i="8"/>
  <c r="F31" i="8"/>
  <c r="L31" i="8" s="1"/>
  <c r="G32" i="8"/>
  <c r="S32" i="8"/>
  <c r="F12" i="8"/>
  <c r="R12" i="8"/>
  <c r="J40" i="8"/>
  <c r="I26" i="8"/>
  <c r="S19" i="8"/>
  <c r="J35" i="8"/>
  <c r="I12" i="8"/>
  <c r="I13" i="8"/>
  <c r="I16" i="8"/>
  <c r="I14" i="8"/>
  <c r="R30" i="8"/>
  <c r="F28" i="8"/>
  <c r="R28" i="8"/>
  <c r="F40" i="8"/>
  <c r="R40" i="8"/>
  <c r="R23" i="8"/>
  <c r="P33" i="8"/>
  <c r="F21" i="8"/>
  <c r="R21" i="8"/>
  <c r="R22" i="8"/>
  <c r="F15" i="8"/>
  <c r="R15" i="8"/>
  <c r="I32" i="8"/>
  <c r="L38" i="8"/>
  <c r="I18" i="8"/>
  <c r="F26" i="8"/>
  <c r="R26" i="8"/>
  <c r="D11" i="8"/>
  <c r="P11" i="8"/>
  <c r="S21" i="8"/>
  <c r="S37" i="8"/>
  <c r="S25" i="8"/>
  <c r="P28" i="8"/>
  <c r="P21" i="8"/>
  <c r="F11" i="8"/>
  <c r="R11" i="8"/>
  <c r="P23" i="8"/>
  <c r="F25" i="8"/>
  <c r="R25" i="8"/>
  <c r="S20" i="8"/>
  <c r="J34" i="8"/>
  <c r="P26" i="8"/>
  <c r="P27" i="8"/>
  <c r="F29" i="8"/>
  <c r="R29" i="8"/>
  <c r="F14" i="8"/>
  <c r="R14" i="8"/>
  <c r="G40" i="8"/>
  <c r="S40" i="8"/>
  <c r="R20" i="8"/>
  <c r="F16" i="8"/>
  <c r="R16" i="8"/>
  <c r="J25" i="8"/>
  <c r="R33" i="8"/>
  <c r="D18" i="8"/>
  <c r="P18" i="8"/>
  <c r="R37" i="8"/>
  <c r="F32" i="8"/>
  <c r="R32" i="8"/>
  <c r="F13" i="8"/>
  <c r="R13" i="8"/>
  <c r="L34" i="8"/>
  <c r="J31" i="8"/>
  <c r="R24" i="8"/>
  <c r="S29" i="8"/>
  <c r="P38" i="8"/>
  <c r="I15" i="8"/>
  <c r="P20" i="8"/>
  <c r="F23" i="8"/>
  <c r="F20" i="8"/>
  <c r="F37" i="8"/>
  <c r="F17" i="8"/>
  <c r="F33" i="8"/>
  <c r="G29" i="8"/>
  <c r="AA26" i="8"/>
  <c r="E26" i="8"/>
  <c r="K26" i="8" s="1"/>
  <c r="AA34" i="8"/>
  <c r="E34" i="8"/>
  <c r="K34" i="8" s="1"/>
  <c r="AA24" i="8"/>
  <c r="D24" i="8"/>
  <c r="G20" i="8"/>
  <c r="G19" i="8"/>
  <c r="AA22" i="8"/>
  <c r="E22" i="8"/>
  <c r="K22" i="8" s="1"/>
  <c r="AA23" i="8"/>
  <c r="D23" i="8"/>
  <c r="AA13" i="8"/>
  <c r="D13" i="8"/>
  <c r="J13" i="8" s="1"/>
  <c r="F19" i="8"/>
  <c r="D27" i="8"/>
  <c r="AA39" i="8"/>
  <c r="E39" i="8"/>
  <c r="K39" i="8" s="1"/>
  <c r="AA30" i="8"/>
  <c r="E30" i="8"/>
  <c r="K30" i="8" s="1"/>
  <c r="G37" i="8"/>
  <c r="D21" i="8"/>
  <c r="D39" i="8"/>
  <c r="AA36" i="8"/>
  <c r="E36" i="8"/>
  <c r="K36" i="8" s="1"/>
  <c r="AA14" i="8"/>
  <c r="D14" i="8"/>
  <c r="J14" i="8" s="1"/>
  <c r="D26" i="8"/>
  <c r="D30" i="8"/>
  <c r="AA33" i="8"/>
  <c r="E33" i="8"/>
  <c r="K33" i="8" s="1"/>
  <c r="AA35" i="8"/>
  <c r="E35" i="8"/>
  <c r="K35" i="8" s="1"/>
  <c r="AA12" i="8"/>
  <c r="D12" i="8"/>
  <c r="J12" i="8" s="1"/>
  <c r="G28" i="8"/>
  <c r="G21" i="8"/>
  <c r="AA31" i="8"/>
  <c r="E31" i="8"/>
  <c r="K31" i="8" s="1"/>
  <c r="AA15" i="8"/>
  <c r="D15" i="8"/>
  <c r="J15" i="8" s="1"/>
  <c r="F22" i="8"/>
  <c r="D33" i="8"/>
  <c r="F24" i="8"/>
  <c r="D20" i="8"/>
  <c r="D28" i="8"/>
  <c r="F30" i="8"/>
  <c r="G25" i="8"/>
  <c r="F27" i="8"/>
  <c r="AA38" i="8"/>
  <c r="E38" i="8"/>
  <c r="K38" i="8" s="1"/>
  <c r="AA27" i="8"/>
  <c r="E27" i="8"/>
  <c r="K27" i="8" s="1"/>
  <c r="F18" i="8"/>
  <c r="AA16" i="8"/>
  <c r="D16" i="8"/>
  <c r="J16" i="8" s="1"/>
  <c r="D36" i="8"/>
  <c r="J36" i="8" s="1"/>
  <c r="D38" i="8"/>
  <c r="H7" i="8"/>
  <c r="H5" i="8"/>
  <c r="L2" i="8"/>
  <c r="G2" i="9" s="1"/>
  <c r="I7" i="8"/>
  <c r="I5" i="8"/>
  <c r="AQ17" i="8"/>
  <c r="M4" i="8" s="1"/>
  <c r="H4" i="9" s="1"/>
  <c r="J4" i="8"/>
  <c r="E4" i="9" s="1"/>
  <c r="L4" i="8"/>
  <c r="G4" i="9" s="1"/>
  <c r="L3" i="8"/>
  <c r="G3" i="9" s="1"/>
  <c r="AI17" i="8"/>
  <c r="M3" i="8" s="1"/>
  <c r="H3" i="9" s="1"/>
  <c r="J3" i="8"/>
  <c r="E3" i="9" s="1"/>
  <c r="K2" i="8"/>
  <c r="F2" i="9" s="1"/>
  <c r="F5" i="9" s="1"/>
  <c r="AA11" i="8"/>
  <c r="J2" i="8"/>
  <c r="E2" i="9" s="1"/>
  <c r="AA18" i="8"/>
  <c r="K30" i="7"/>
  <c r="K44" i="7"/>
  <c r="K34" i="7"/>
  <c r="K39" i="7"/>
  <c r="H12" i="7"/>
  <c r="H13" i="7"/>
  <c r="G12" i="7"/>
  <c r="F15" i="7"/>
  <c r="E17" i="7" s="1"/>
  <c r="F17" i="7" s="1"/>
  <c r="F49" i="7"/>
  <c r="B12" i="7"/>
  <c r="C12" i="7"/>
  <c r="G49" i="7"/>
  <c r="D12" i="7"/>
  <c r="E37" i="6"/>
  <c r="E38" i="6" s="1"/>
  <c r="D37" i="6"/>
  <c r="C37" i="6"/>
  <c r="C38" i="6" s="1"/>
  <c r="B37" i="6"/>
  <c r="D22" i="6"/>
  <c r="E22" i="6" s="1"/>
  <c r="G36" i="5"/>
  <c r="G35" i="5"/>
  <c r="G34" i="5"/>
  <c r="G33" i="5"/>
  <c r="G32" i="5"/>
  <c r="G31" i="5"/>
  <c r="G30" i="5"/>
  <c r="G29" i="5"/>
  <c r="G28" i="5"/>
  <c r="G27" i="5"/>
  <c r="G26" i="5"/>
  <c r="G25" i="5"/>
  <c r="F36" i="5"/>
  <c r="F35" i="5"/>
  <c r="F34" i="5"/>
  <c r="F33" i="5"/>
  <c r="F32" i="5"/>
  <c r="F31" i="5"/>
  <c r="F30" i="5"/>
  <c r="F29" i="5"/>
  <c r="F27" i="5"/>
  <c r="F26" i="5"/>
  <c r="F25" i="5"/>
  <c r="G36" i="6"/>
  <c r="G35" i="6"/>
  <c r="G34" i="6"/>
  <c r="G33" i="6"/>
  <c r="G32" i="6"/>
  <c r="G31" i="6"/>
  <c r="G30" i="6"/>
  <c r="G29" i="6"/>
  <c r="G28" i="6"/>
  <c r="G27" i="6"/>
  <c r="G26" i="6"/>
  <c r="G25" i="6"/>
  <c r="F36" i="6"/>
  <c r="F35" i="6"/>
  <c r="F34" i="6"/>
  <c r="F33" i="6"/>
  <c r="F32" i="6"/>
  <c r="F31" i="6"/>
  <c r="F30" i="6"/>
  <c r="F29" i="6"/>
  <c r="F28" i="6"/>
  <c r="F27" i="6"/>
  <c r="F26" i="6"/>
  <c r="F25" i="6"/>
  <c r="D22" i="5"/>
  <c r="E22" i="5" s="1"/>
  <c r="C20" i="5"/>
  <c r="D20" i="5" s="1"/>
  <c r="E20" i="5" s="1"/>
  <c r="C20" i="6"/>
  <c r="D20" i="6" s="1"/>
  <c r="E20" i="6" s="1"/>
  <c r="D13" i="6"/>
  <c r="C13" i="6"/>
  <c r="F12" i="6"/>
  <c r="D12" i="5"/>
  <c r="A17" i="6"/>
  <c r="C17" i="6"/>
  <c r="F22" i="6"/>
  <c r="F20" i="6"/>
  <c r="G13" i="6"/>
  <c r="F13" i="6"/>
  <c r="E13" i="6"/>
  <c r="B17" i="6" s="1"/>
  <c r="B13" i="6"/>
  <c r="H11" i="6"/>
  <c r="D12" i="6" s="1"/>
  <c r="H10" i="6"/>
  <c r="A17" i="5"/>
  <c r="C17" i="5" s="1"/>
  <c r="F11" i="5"/>
  <c r="C12" i="5" s="1"/>
  <c r="F10" i="5"/>
  <c r="C37" i="5"/>
  <c r="C38" i="5" s="1"/>
  <c r="B37" i="5"/>
  <c r="F22" i="5"/>
  <c r="F20" i="5"/>
  <c r="E37" i="5"/>
  <c r="E38" i="5" s="1"/>
  <c r="E13" i="5"/>
  <c r="D13" i="5"/>
  <c r="C13" i="5"/>
  <c r="B17" i="5" s="1"/>
  <c r="B13" i="5"/>
  <c r="K5" i="9" l="1"/>
  <c r="L5" i="9"/>
  <c r="L17" i="8"/>
  <c r="J24" i="8"/>
  <c r="J30" i="8"/>
  <c r="J20" i="8"/>
  <c r="L37" i="8"/>
  <c r="J21" i="8"/>
  <c r="L19" i="8"/>
  <c r="K18" i="8"/>
  <c r="F7" i="9"/>
  <c r="L7" i="9" s="1"/>
  <c r="C6" i="9"/>
  <c r="I6" i="9" s="1"/>
  <c r="G5" i="9"/>
  <c r="G7" i="9"/>
  <c r="E7" i="9"/>
  <c r="J7" i="9" s="1"/>
  <c r="E5" i="9"/>
  <c r="J5" i="9" s="1"/>
  <c r="D6" i="9"/>
  <c r="L18" i="8"/>
  <c r="M28" i="8"/>
  <c r="J32" i="8"/>
  <c r="L27" i="8"/>
  <c r="J23" i="8"/>
  <c r="J39" i="8"/>
  <c r="L21" i="8"/>
  <c r="M21" i="8"/>
  <c r="J38" i="8"/>
  <c r="L30" i="8"/>
  <c r="M19" i="8"/>
  <c r="M40" i="8"/>
  <c r="L40" i="8"/>
  <c r="M29" i="8"/>
  <c r="J28" i="8"/>
  <c r="J33" i="8"/>
  <c r="L23" i="8"/>
  <c r="L32" i="8"/>
  <c r="M25" i="8"/>
  <c r="G26" i="8"/>
  <c r="S26" i="8"/>
  <c r="G18" i="8"/>
  <c r="S18" i="8"/>
  <c r="G23" i="8"/>
  <c r="S23" i="8"/>
  <c r="G12" i="8"/>
  <c r="S12" i="8"/>
  <c r="G11" i="8"/>
  <c r="S11" i="8"/>
  <c r="L33" i="8"/>
  <c r="M37" i="8"/>
  <c r="G22" i="8"/>
  <c r="S22" i="8"/>
  <c r="L13" i="8"/>
  <c r="L25" i="8"/>
  <c r="L26" i="8"/>
  <c r="L16" i="8"/>
  <c r="L24" i="8"/>
  <c r="G35" i="8"/>
  <c r="S35" i="8"/>
  <c r="L20" i="8"/>
  <c r="G38" i="8"/>
  <c r="S38" i="8"/>
  <c r="G31" i="8"/>
  <c r="S31" i="8"/>
  <c r="G36" i="8"/>
  <c r="S36" i="8"/>
  <c r="J11" i="8"/>
  <c r="G16" i="8"/>
  <c r="S16" i="8"/>
  <c r="M20" i="8"/>
  <c r="G33" i="8"/>
  <c r="S33" i="8"/>
  <c r="L12" i="8"/>
  <c r="G39" i="8"/>
  <c r="S39" i="8"/>
  <c r="G24" i="8"/>
  <c r="S24" i="8"/>
  <c r="L14" i="8"/>
  <c r="L28" i="8"/>
  <c r="G14" i="8"/>
  <c r="S14" i="8"/>
  <c r="G13" i="8"/>
  <c r="S13" i="8"/>
  <c r="L11" i="8"/>
  <c r="G27" i="8"/>
  <c r="S27" i="8"/>
  <c r="G15" i="8"/>
  <c r="S15" i="8"/>
  <c r="J26" i="8"/>
  <c r="J27" i="8"/>
  <c r="J18" i="8"/>
  <c r="L15" i="8"/>
  <c r="M32" i="8"/>
  <c r="G30" i="8"/>
  <c r="S30" i="8"/>
  <c r="L22" i="8"/>
  <c r="G34" i="8"/>
  <c r="S34" i="8"/>
  <c r="S17" i="8"/>
  <c r="L29" i="8"/>
  <c r="G17" i="8"/>
  <c r="M17" i="8" s="1"/>
  <c r="H6" i="8"/>
  <c r="I6" i="8"/>
  <c r="J7" i="8"/>
  <c r="J5" i="8"/>
  <c r="K7" i="8"/>
  <c r="K5" i="8"/>
  <c r="L7" i="8"/>
  <c r="L5" i="8"/>
  <c r="E12" i="6"/>
  <c r="G12" i="6"/>
  <c r="H13" i="6"/>
  <c r="C12" i="6"/>
  <c r="B12" i="6"/>
  <c r="H12" i="6"/>
  <c r="M2" i="8"/>
  <c r="H2" i="9" s="1"/>
  <c r="F13" i="5"/>
  <c r="B12" i="5"/>
  <c r="F12" i="5"/>
  <c r="E12" i="5"/>
  <c r="F15" i="5"/>
  <c r="E17" i="5" s="1"/>
  <c r="F17" i="5" s="1"/>
  <c r="D17" i="5"/>
  <c r="F15" i="6"/>
  <c r="E17" i="6" s="1"/>
  <c r="F17" i="6" s="1"/>
  <c r="D17" i="6"/>
  <c r="I30" i="7"/>
  <c r="H30" i="7"/>
  <c r="H34" i="7"/>
  <c r="I34" i="7"/>
  <c r="I44" i="7"/>
  <c r="H44" i="7"/>
  <c r="H39" i="7"/>
  <c r="I39" i="7"/>
  <c r="G37" i="6"/>
  <c r="F37" i="6"/>
  <c r="G37" i="5"/>
  <c r="F6" i="9" l="1"/>
  <c r="K7" i="9"/>
  <c r="J6" i="8"/>
  <c r="H5" i="9"/>
  <c r="H7" i="9"/>
  <c r="E6" i="9"/>
  <c r="J6" i="9" s="1"/>
  <c r="G6" i="9"/>
  <c r="M39" i="8"/>
  <c r="M27" i="8"/>
  <c r="M30" i="8"/>
  <c r="M38" i="8"/>
  <c r="M33" i="8"/>
  <c r="M13" i="8"/>
  <c r="M14" i="8"/>
  <c r="M36" i="8"/>
  <c r="M18" i="8"/>
  <c r="M34" i="8"/>
  <c r="M11" i="8"/>
  <c r="M35" i="8"/>
  <c r="M12" i="8"/>
  <c r="M23" i="8"/>
  <c r="M24" i="8"/>
  <c r="M16" i="8"/>
  <c r="M15" i="8"/>
  <c r="M31" i="8"/>
  <c r="M22" i="8"/>
  <c r="M26" i="8"/>
  <c r="L6" i="8"/>
  <c r="K6" i="8"/>
  <c r="M7" i="8"/>
  <c r="M5" i="8"/>
  <c r="F28" i="5"/>
  <c r="D37" i="5"/>
  <c r="K6" i="9" l="1"/>
  <c r="L6" i="9"/>
  <c r="H6" i="9"/>
  <c r="M6" i="8"/>
  <c r="F37" i="5"/>
</calcChain>
</file>

<file path=xl/comments1.xml><?xml version="1.0" encoding="utf-8"?>
<comments xmlns="http://schemas.openxmlformats.org/spreadsheetml/2006/main">
  <authors>
    <author>Windows User</author>
  </authors>
  <commentList>
    <comment ref="B1" authorId="0" shapeId="0">
      <text>
        <r>
          <rPr>
            <sz val="9"/>
            <color indexed="81"/>
            <rFont val="Tahoma"/>
            <family val="2"/>
          </rPr>
          <t>Enter % of applications that get denied at application stage for WAP. EX: over-income; non-responsive with required documents; incomplete application; etc.
This number can be 0%. EX: all applicants are referred from CEAP in current program year, so only qualified HHs are referred to WAP.</t>
        </r>
      </text>
    </comment>
    <comment ref="D1" authorId="0" shapeId="0">
      <text>
        <r>
          <rPr>
            <sz val="9"/>
            <color indexed="81"/>
            <rFont val="Tahoma"/>
            <family val="2"/>
          </rPr>
          <t>Enter % of how many houses get assessed, but get denied/deferred for any reason. EX: house outside the scope of WAP; unsanitary conditions; non-responsive for scheduling; etc.
This number canNOT be 0%.</t>
        </r>
      </text>
    </comment>
  </commentList>
</comments>
</file>

<file path=xl/comments2.xml><?xml version="1.0" encoding="utf-8"?>
<comments xmlns="http://schemas.openxmlformats.org/spreadsheetml/2006/main">
  <authors>
    <author>Windows User</author>
  </authors>
  <commentList>
    <comment ref="E9" authorId="0" shapeId="0">
      <text>
        <r>
          <rPr>
            <sz val="9"/>
            <color indexed="81"/>
            <rFont val="Tahoma"/>
            <charset val="1"/>
          </rPr>
          <t>Enter how many staff currently work to complete and process intake applications.</t>
        </r>
      </text>
    </comment>
    <comment ref="E10" authorId="0" shapeId="0">
      <text>
        <r>
          <rPr>
            <sz val="9"/>
            <color indexed="81"/>
            <rFont val="Tahoma"/>
            <charset val="1"/>
          </rPr>
          <t>Enter how many total intake applications your current staff can complete in one week.
For Reference: Good CEAP Agency Staff process 15-20 intake applications per staff per week.</t>
        </r>
      </text>
    </comment>
    <comment ref="E11" authorId="0" shapeId="0">
      <text>
        <r>
          <rPr>
            <sz val="9"/>
            <color indexed="81"/>
            <rFont val="Tahoma"/>
            <charset val="1"/>
          </rPr>
          <t>Enter how many staff currently conduct initial assessments in the field.</t>
        </r>
      </text>
    </comment>
    <comment ref="E12" authorId="0" shapeId="0">
      <text>
        <r>
          <rPr>
            <sz val="9"/>
            <color indexed="81"/>
            <rFont val="Tahoma"/>
            <charset val="1"/>
          </rPr>
          <t>Enter, on average, how many intial assessments your WAP staff completes in one week.</t>
        </r>
      </text>
    </comment>
    <comment ref="E13" authorId="0" shapeId="0">
      <text>
        <r>
          <rPr>
            <sz val="9"/>
            <color indexed="81"/>
            <rFont val="Tahoma"/>
            <charset val="1"/>
          </rPr>
          <t>Enter how many staff currently complete final inspections in the field.</t>
        </r>
      </text>
    </comment>
    <comment ref="E14" authorId="0" shapeId="0">
      <text>
        <r>
          <rPr>
            <sz val="9"/>
            <color indexed="81"/>
            <rFont val="Tahoma"/>
            <charset val="1"/>
          </rPr>
          <t>Enter, on average, how many final inspections your WAP staff completes in one week.</t>
        </r>
      </text>
    </comment>
    <comment ref="E15" authorId="0" shapeId="0">
      <text>
        <r>
          <rPr>
            <sz val="9"/>
            <color indexed="81"/>
            <rFont val="Tahoma"/>
            <charset val="1"/>
          </rPr>
          <t>Enter how many WAP crews your contractor currently uses to address your agency's work load.</t>
        </r>
      </text>
    </comment>
    <comment ref="E16" authorId="0" shapeId="0">
      <text>
        <r>
          <rPr>
            <sz val="9"/>
            <color indexed="81"/>
            <rFont val="Tahoma"/>
            <charset val="1"/>
          </rPr>
          <t>Enter, on average, how many houses your contractor completes in one week.</t>
        </r>
      </text>
    </comment>
  </commentList>
</comments>
</file>

<file path=xl/sharedStrings.xml><?xml version="1.0" encoding="utf-8"?>
<sst xmlns="http://schemas.openxmlformats.org/spreadsheetml/2006/main" count="494" uniqueCount="130">
  <si>
    <t>TOTAL</t>
  </si>
  <si>
    <t>Expenditure</t>
  </si>
  <si>
    <t>Remaining Dollars</t>
  </si>
  <si>
    <t>Administration</t>
  </si>
  <si>
    <t>Percentage</t>
  </si>
  <si>
    <t>Contract Number:</t>
  </si>
  <si>
    <t>Contract Term:</t>
  </si>
  <si>
    <t>Program Year:</t>
  </si>
  <si>
    <t>Budget Amount</t>
  </si>
  <si>
    <t>Average Household Expenditure</t>
  </si>
  <si>
    <t>Data Analysis</t>
  </si>
  <si>
    <t>Production Schedule Tool</t>
  </si>
  <si>
    <t>Instructions:</t>
  </si>
  <si>
    <t>Disclaimer:</t>
  </si>
  <si>
    <t>January</t>
  </si>
  <si>
    <t xml:space="preserve">For best accessibility, use the arrow keys to navigate through this form. </t>
  </si>
  <si>
    <t>Monthly Report:</t>
  </si>
  <si>
    <t>Materials/Program Support/Labor</t>
  </si>
  <si>
    <t>Health and Safety</t>
  </si>
  <si>
    <t>Previous CPUs</t>
  </si>
  <si>
    <t>Initial Projection</t>
  </si>
  <si>
    <t>February</t>
  </si>
  <si>
    <t>March</t>
  </si>
  <si>
    <t>April</t>
  </si>
  <si>
    <t>May</t>
  </si>
  <si>
    <t>June</t>
  </si>
  <si>
    <t>July</t>
  </si>
  <si>
    <t>August</t>
  </si>
  <si>
    <t>September</t>
  </si>
  <si>
    <t>October</t>
  </si>
  <si>
    <t>November</t>
  </si>
  <si>
    <t>December</t>
  </si>
  <si>
    <t>Total</t>
  </si>
  <si>
    <t>Units</t>
  </si>
  <si>
    <t>Adjusted Projection/Actual Completion</t>
  </si>
  <si>
    <t>Percent of Budget</t>
  </si>
  <si>
    <t>Months Left in Program Year</t>
  </si>
  <si>
    <t>Cumulative Units Completed</t>
  </si>
  <si>
    <t>Estimated units for PY (based on 3 yr average)</t>
  </si>
  <si>
    <t>Estimated Units Per Month (based on 3 yr average)</t>
  </si>
  <si>
    <t>3 Year Average CPU</t>
  </si>
  <si>
    <t>Estimated units for PY (based on Custom CPU)</t>
  </si>
  <si>
    <t>Custom CPU</t>
  </si>
  <si>
    <t>Estimated Units Per Month (based on custom CPU)</t>
  </si>
  <si>
    <t>Estimated Expenditure per month</t>
  </si>
  <si>
    <t>Month</t>
  </si>
  <si>
    <t>Training and Technical Assistance</t>
  </si>
  <si>
    <t>Estimated Monthly Expenditure for Remainder of PY</t>
  </si>
  <si>
    <t>LIHEAP - WAP</t>
  </si>
  <si>
    <t>DOE - WAP</t>
  </si>
  <si>
    <t>Liability/Pollution Occurance Insurance</t>
  </si>
  <si>
    <t>Fiscal Audit</t>
  </si>
  <si>
    <t>Total Materials/Program Support/Labor Budget Expended</t>
  </si>
  <si>
    <t>Remainining Materials/Program Support/Labor Budget to Expend</t>
  </si>
  <si>
    <t>Estimated Number of Unit Still Needed to Complete</t>
  </si>
  <si>
    <t>Estimated Units to be Completed per Month</t>
  </si>
  <si>
    <t>Estimated Units to be Completed per Week</t>
  </si>
  <si>
    <t>(1) Subrecipient fails to provide the Department with a Production Schedule for their current Contract within 30 days of receipt of the draft contract.</t>
  </si>
  <si>
    <t>(2) By the third program reporting deadline, Subrecipient must report at least one unit weatherized and inspected by a certified Quality Control Inspector ("QCI").</t>
  </si>
  <si>
    <t>(5) The Subrecipient fails to submit a required monthly report explaining any variances between the Production Schedule and actual results on Production Schedule criteria.</t>
  </si>
  <si>
    <t>(4) By the seventh program reporting deadline, less than 50% of total expected unit production has occurred based on the Production Schedule, or less than 50% of total Awarded Funds have been expended.</t>
  </si>
  <si>
    <t>(3) By the fifth program reporting deadline, less than 25% of total expected unit production has occurred based on the Production Schedule, or less than 20% of total Awarded Funds have been expended.</t>
  </si>
  <si>
    <t>Percent of Initial Projection</t>
  </si>
  <si>
    <t>This spreadsheet provides a quick analysis of data. There are countless situations that each Subrecipient can be in, regarding the WAP programs,that this spreadsheet does not include.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</si>
  <si>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Input accurate numbers, from submitted and approved Monthly Expenditure Reports, in the unshaded boxes (cells). The rest of the table should auto-populate the information according to the data input in the appropriate boxes (cells). More detailed instruction is provided in each cell, once selected.</t>
  </si>
  <si>
    <t>Executive Director Signature:</t>
  </si>
  <si>
    <t xml:space="preserve">Date: </t>
  </si>
  <si>
    <t>For use when submitting initial projection only</t>
  </si>
  <si>
    <t>Current Program Year Contract</t>
  </si>
  <si>
    <t>CPU Estimates</t>
  </si>
  <si>
    <t>Average Household Expenditure (CPU)</t>
  </si>
  <si>
    <t>Deobligation criteria per TAC RULE §6.405:</t>
  </si>
  <si>
    <t>PY20</t>
  </si>
  <si>
    <t>PY21</t>
  </si>
  <si>
    <t>PY22</t>
  </si>
  <si>
    <t>(1) 10% of BIL units weatherized at 25% of contract term expired;</t>
  </si>
  <si>
    <t>(2)  25% of BIL units weatherized at 40% of contract term expired;</t>
  </si>
  <si>
    <t>DOE_BIL- WAP</t>
  </si>
  <si>
    <t>PY19</t>
  </si>
  <si>
    <t xml:space="preserve"> </t>
  </si>
  <si>
    <t>(3)  50% of BIL units weatherized at 60% of contract term expired;</t>
  </si>
  <si>
    <t>(4)  80% of BIL units weatherized at 80% of contract term expired.</t>
  </si>
  <si>
    <r>
      <rPr>
        <b/>
        <u/>
        <sz val="10"/>
        <rFont val="Arial"/>
        <family val="2"/>
      </rPr>
      <t>FOOTNOTES TO BENCHMARKS:</t>
    </r>
    <r>
      <rPr>
        <sz val="10"/>
        <rFont val="Arial"/>
        <family val="2"/>
      </rPr>
      <t xml:space="preserve">  Faiilure to meet these benchmarks may result in deobligation of a proportional amount of funding and repeated failure to meet benchmarks will result in termination of this Contract.</t>
    </r>
  </si>
  <si>
    <r>
      <t>P</t>
    </r>
    <r>
      <rPr>
        <b/>
        <sz val="10"/>
        <rFont val="Arial"/>
        <family val="2"/>
      </rPr>
      <t>erformance Deobligation  criteria per BIL Contracts (Exhibit B):</t>
    </r>
  </si>
  <si>
    <t>Estimated units (based on 3 yr average)</t>
  </si>
  <si>
    <t>Estimated units (based on Custom CPU)</t>
  </si>
  <si>
    <t>10% of BIL Units Completed</t>
  </si>
  <si>
    <t>25% of BIL Units Completed</t>
  </si>
  <si>
    <t>50% of BIL Units Completed</t>
  </si>
  <si>
    <t>80% of BIL Units Completed</t>
  </si>
  <si>
    <t xml:space="preserve">MER # of Completed Units  </t>
  </si>
  <si>
    <t>Projection Benchmark Compliant</t>
  </si>
  <si>
    <t>Completed Benchmark Compliant</t>
  </si>
  <si>
    <t>PY23</t>
  </si>
  <si>
    <t>Units Projected</t>
  </si>
  <si>
    <t>BIL</t>
  </si>
  <si>
    <t>Final Inspections/ Week</t>
  </si>
  <si>
    <t>Denial % AFTER Assessment</t>
  </si>
  <si>
    <t>Denial % @ Client File Intake</t>
  </si>
  <si>
    <t>New Applications Needed/Month</t>
  </si>
  <si>
    <t>Total Initial Assessments Needed/Month</t>
  </si>
  <si>
    <t>Initial Assessments/ Week</t>
  </si>
  <si>
    <t>Total Final Inspections Needed/Month</t>
  </si>
  <si>
    <t>Assessments + Inspections/ Week</t>
  </si>
  <si>
    <t>Assessments + Inspections/ Month</t>
  </si>
  <si>
    <t>LIHEAP</t>
  </si>
  <si>
    <t>DOE</t>
  </si>
  <si>
    <t>DOE BIL</t>
  </si>
  <si>
    <t>LIHEAP Initial Projection</t>
  </si>
  <si>
    <t>DOE Initial Projection</t>
  </si>
  <si>
    <t>DOE BIL Initial Projection</t>
  </si>
  <si>
    <t>-</t>
  </si>
  <si>
    <t>Minimum AVG</t>
  </si>
  <si>
    <t>Maximum AVG</t>
  </si>
  <si>
    <t>Average AVG</t>
  </si>
  <si>
    <t># of WAP Contractor Staff Crews Needed</t>
  </si>
  <si>
    <t>Minimum Average</t>
  </si>
  <si>
    <t>Average Average</t>
  </si>
  <si>
    <t>Maximum Average</t>
  </si>
  <si>
    <t># of WAP Assessors Needed</t>
  </si>
  <si>
    <t># of WAP Final Inspectors Needed</t>
  </si>
  <si>
    <t>How many initial assessment can your current staff complete in a week?</t>
  </si>
  <si>
    <t>How many final inspections can your current staff complete in a week?</t>
  </si>
  <si>
    <t>How many houses can your WAP contractors complete in a week?</t>
  </si>
  <si>
    <t>How may staff conduct initial assessments?</t>
  </si>
  <si>
    <t>How may staff conduct final inspections?</t>
  </si>
  <si>
    <t>How may crews does your WAP contractor currently use?</t>
  </si>
  <si>
    <t># of WAP Intake Staff Needed</t>
  </si>
  <si>
    <t>How may staff work on WAP intake applications?</t>
  </si>
  <si>
    <t>How many intake applications can your current staff complete in a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</si>
</sst>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9" x14ac:knownFonts="1">
    <font>
      <sz val="11"/>
      <color theme="1"/>
      <name val="Calibri"/>
      <family val="2"/>
      <scheme val="minor"/>
    </font>
    <font>
      <sz val="10"/>
      <name val="Arial"/>
      <family val="2"/>
    </font>
    <font>
      <b/>
      <sz val="10"/>
      <name val="Arial"/>
      <family val="2"/>
    </font>
    <font>
      <i/>
      <sz val="10"/>
      <name val="Arial"/>
      <family val="2"/>
    </font>
    <font>
      <b/>
      <sz val="11"/>
      <color rgb="FFFA7D00"/>
      <name val="Calibri"/>
      <family val="2"/>
      <scheme val="minor"/>
    </font>
    <font>
      <b/>
      <sz val="15"/>
      <color theme="3"/>
      <name val="Calibri"/>
      <family val="2"/>
      <scheme val="minor"/>
    </font>
    <font>
      <sz val="11"/>
      <color rgb="FF3F3F76"/>
      <name val="Calibri"/>
      <family val="2"/>
      <scheme val="minor"/>
    </font>
    <font>
      <sz val="1"/>
      <name val="Calibri"/>
      <family val="2"/>
      <scheme val="minor"/>
    </font>
    <font>
      <sz val="11"/>
      <name val="Calibri"/>
      <family val="2"/>
      <scheme val="minor"/>
    </font>
    <font>
      <b/>
      <sz val="11"/>
      <name val="Calibri"/>
      <family val="2"/>
      <scheme val="minor"/>
    </font>
    <font>
      <b/>
      <sz val="15"/>
      <name val="Calibri"/>
      <family val="2"/>
      <scheme val="minor"/>
    </font>
    <font>
      <b/>
      <sz val="12"/>
      <name val="Calibri"/>
      <family val="2"/>
      <scheme val="minor"/>
    </font>
    <font>
      <b/>
      <u/>
      <sz val="10"/>
      <name val="Arial"/>
      <family val="2"/>
    </font>
    <font>
      <sz val="11"/>
      <color theme="0"/>
      <name val="Calibri"/>
      <family val="2"/>
      <scheme val="minor"/>
    </font>
    <font>
      <b/>
      <sz val="11"/>
      <color theme="1"/>
      <name val="Calibri"/>
      <family val="2"/>
      <scheme val="minor"/>
    </font>
    <font>
      <sz val="9"/>
      <color theme="1"/>
      <name val="Calibri"/>
      <family val="2"/>
      <scheme val="minor"/>
    </font>
    <font>
      <sz val="9"/>
      <color indexed="81"/>
      <name val="Tahoma"/>
      <family val="2"/>
    </font>
    <font>
      <b/>
      <sz val="10"/>
      <color theme="1"/>
      <name val="Calibri"/>
      <family val="2"/>
      <scheme val="minor"/>
    </font>
    <font>
      <sz val="9"/>
      <color indexed="81"/>
      <name val="Tahoma"/>
      <charset val="1"/>
    </font>
  </fonts>
  <fills count="13">
    <fill>
      <patternFill patternType="none"/>
    </fill>
    <fill>
      <patternFill patternType="gray125"/>
    </fill>
    <fill>
      <patternFill patternType="solid">
        <fgColor rgb="FFF2F2F2"/>
      </patternFill>
    </fill>
    <fill>
      <patternFill patternType="solid">
        <fgColor rgb="FFFFCC99"/>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0.34998626667073579"/>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4" fillId="2" borderId="16" applyNumberFormat="0" applyAlignment="0" applyProtection="0"/>
    <xf numFmtId="0" fontId="5" fillId="0" borderId="17" applyNumberFormat="0" applyFill="0" applyAlignment="0" applyProtection="0"/>
    <xf numFmtId="0" fontId="6" fillId="3" borderId="16" applyNumberFormat="0" applyAlignment="0" applyProtection="0"/>
  </cellStyleXfs>
  <cellXfs count="281">
    <xf numFmtId="0" fontId="0" fillId="0" borderId="0" xfId="0"/>
    <xf numFmtId="0" fontId="2" fillId="4" borderId="1" xfId="2" applyFont="1" applyFill="1" applyBorder="1" applyAlignment="1" applyProtection="1">
      <alignment horizontal="right" vertical="center" wrapText="1"/>
    </xf>
    <xf numFmtId="0" fontId="1" fillId="5"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right" vertical="center" wrapText="1"/>
    </xf>
    <xf numFmtId="0" fontId="1" fillId="5" borderId="18" xfId="3" applyFont="1" applyFill="1" applyBorder="1" applyAlignment="1" applyProtection="1">
      <alignment horizontal="center" vertical="center" wrapText="1"/>
      <protection locked="0"/>
    </xf>
    <xf numFmtId="164" fontId="1" fillId="5" borderId="2" xfId="0" applyNumberFormat="1" applyFont="1" applyFill="1" applyBorder="1" applyAlignment="1" applyProtection="1">
      <alignment vertical="center"/>
      <protection locked="0"/>
    </xf>
    <xf numFmtId="0" fontId="1" fillId="5" borderId="19" xfId="3" applyFont="1" applyFill="1" applyBorder="1" applyAlignment="1" applyProtection="1">
      <alignment horizontal="center" vertical="center" wrapText="1"/>
      <protection locked="0"/>
    </xf>
    <xf numFmtId="0" fontId="1" fillId="0" borderId="2" xfId="3" applyFont="1" applyFill="1" applyBorder="1" applyAlignment="1" applyProtection="1">
      <alignment horizontal="center" vertical="center"/>
      <protection locked="0"/>
    </xf>
    <xf numFmtId="0" fontId="7" fillId="5" borderId="0" xfId="0" applyFont="1" applyFill="1" applyAlignment="1">
      <alignment vertical="center"/>
    </xf>
    <xf numFmtId="0" fontId="8" fillId="5" borderId="0" xfId="0" applyFont="1" applyFill="1" applyAlignment="1">
      <alignment vertical="center"/>
    </xf>
    <xf numFmtId="0" fontId="1" fillId="5" borderId="0" xfId="0" applyFont="1" applyFill="1" applyAlignment="1">
      <alignment vertical="center"/>
    </xf>
    <xf numFmtId="0" fontId="2" fillId="4" borderId="2" xfId="2" applyFont="1" applyFill="1" applyBorder="1" applyAlignment="1" applyProtection="1">
      <alignment horizontal="right" vertical="center" wrapText="1"/>
    </xf>
    <xf numFmtId="1" fontId="1" fillId="5" borderId="1" xfId="3" applyNumberFormat="1" applyFont="1" applyFill="1" applyBorder="1" applyAlignment="1" applyProtection="1">
      <alignment horizontal="center" vertical="center"/>
      <protection locked="0"/>
    </xf>
    <xf numFmtId="14" fontId="1" fillId="5" borderId="2" xfId="3" applyNumberFormat="1" applyFont="1" applyFill="1" applyBorder="1" applyAlignment="1" applyProtection="1">
      <alignment horizontal="center" vertical="center"/>
      <protection locked="0"/>
    </xf>
    <xf numFmtId="0" fontId="1" fillId="5" borderId="2" xfId="3" applyFont="1" applyFill="1" applyBorder="1" applyAlignment="1" applyProtection="1">
      <alignment horizontal="center" vertical="center"/>
      <protection locked="0"/>
    </xf>
    <xf numFmtId="0" fontId="1" fillId="6" borderId="3" xfId="0" applyFont="1" applyFill="1" applyBorder="1" applyAlignment="1" applyProtection="1">
      <alignment vertical="center"/>
    </xf>
    <xf numFmtId="0" fontId="1" fillId="6" borderId="2" xfId="0" applyFont="1" applyFill="1" applyBorder="1" applyAlignment="1" applyProtection="1">
      <alignment vertical="center"/>
    </xf>
    <xf numFmtId="0" fontId="2" fillId="4" borderId="2" xfId="2" applyFont="1" applyFill="1" applyBorder="1" applyAlignment="1" applyProtection="1">
      <alignment horizontal="center" vertical="center" wrapText="1"/>
    </xf>
    <xf numFmtId="164" fontId="1" fillId="6" borderId="2" xfId="0" applyNumberFormat="1" applyFont="1" applyFill="1" applyBorder="1" applyAlignment="1" applyProtection="1">
      <alignment vertical="center"/>
    </xf>
    <xf numFmtId="0" fontId="2" fillId="6" borderId="2" xfId="2" applyFont="1" applyFill="1" applyBorder="1" applyAlignment="1" applyProtection="1">
      <alignment horizontal="right" vertical="center" wrapText="1"/>
    </xf>
    <xf numFmtId="10" fontId="1" fillId="7" borderId="2" xfId="0" applyNumberFormat="1" applyFont="1" applyFill="1" applyBorder="1" applyAlignment="1" applyProtection="1">
      <alignment vertical="center"/>
    </xf>
    <xf numFmtId="10" fontId="1" fillId="6" borderId="2" xfId="0" applyNumberFormat="1" applyFont="1" applyFill="1" applyBorder="1" applyAlignment="1" applyProtection="1">
      <alignment vertical="center"/>
    </xf>
    <xf numFmtId="0" fontId="1" fillId="6" borderId="2" xfId="0" applyFont="1" applyFill="1" applyBorder="1" applyAlignment="1">
      <alignment vertical="center"/>
    </xf>
    <xf numFmtId="3" fontId="1" fillId="6" borderId="2" xfId="1" applyNumberFormat="1" applyFont="1" applyFill="1" applyBorder="1" applyAlignment="1" applyProtection="1">
      <alignment horizontal="center" vertical="center"/>
    </xf>
    <xf numFmtId="164" fontId="2" fillId="4" borderId="2" xfId="0" applyNumberFormat="1" applyFont="1" applyFill="1" applyBorder="1" applyAlignment="1" applyProtection="1">
      <alignment horizontal="center" vertical="center" wrapText="1"/>
    </xf>
    <xf numFmtId="4" fontId="1" fillId="6" borderId="2" xfId="1" applyNumberFormat="1" applyFont="1" applyFill="1" applyBorder="1" applyAlignment="1" applyProtection="1">
      <alignment horizontal="center" vertical="center"/>
    </xf>
    <xf numFmtId="164" fontId="1" fillId="6" borderId="2" xfId="1" applyNumberFormat="1" applyFont="1" applyFill="1" applyBorder="1" applyAlignment="1" applyProtection="1">
      <alignment horizontal="center" vertical="center"/>
    </xf>
    <xf numFmtId="164" fontId="1" fillId="7" borderId="2" xfId="0" applyNumberFormat="1" applyFont="1" applyFill="1" applyBorder="1" applyAlignment="1" applyProtection="1">
      <alignment vertical="center"/>
    </xf>
    <xf numFmtId="0" fontId="8" fillId="8" borderId="2" xfId="0" applyFont="1" applyFill="1" applyBorder="1" applyAlignment="1">
      <alignment vertical="center"/>
    </xf>
    <xf numFmtId="0" fontId="8" fillId="5" borderId="2" xfId="0" applyFont="1" applyFill="1" applyBorder="1" applyAlignment="1" applyProtection="1">
      <alignment vertical="center"/>
      <protection locked="0"/>
    </xf>
    <xf numFmtId="164" fontId="8" fillId="5" borderId="2" xfId="0" applyNumberFormat="1" applyFont="1" applyFill="1" applyBorder="1" applyAlignment="1" applyProtection="1">
      <alignment vertical="center"/>
      <protection locked="0"/>
    </xf>
    <xf numFmtId="0" fontId="8" fillId="6" borderId="2" xfId="0" applyFont="1" applyFill="1" applyBorder="1" applyAlignment="1">
      <alignment vertical="center"/>
    </xf>
    <xf numFmtId="164" fontId="8" fillId="6" borderId="2" xfId="0" applyNumberFormat="1" applyFont="1" applyFill="1" applyBorder="1" applyAlignment="1">
      <alignment vertical="center"/>
    </xf>
    <xf numFmtId="10" fontId="8" fillId="6" borderId="2" xfId="0" applyNumberFormat="1" applyFont="1" applyFill="1" applyBorder="1" applyAlignment="1">
      <alignment vertical="center"/>
    </xf>
    <xf numFmtId="0" fontId="8" fillId="6" borderId="0" xfId="0" applyFont="1" applyFill="1" applyAlignment="1">
      <alignment vertical="center"/>
    </xf>
    <xf numFmtId="0" fontId="1" fillId="0" borderId="2" xfId="3" applyFont="1" applyFill="1" applyBorder="1" applyAlignment="1" applyProtection="1">
      <alignment horizontal="right" vertical="center"/>
      <protection locked="0"/>
    </xf>
    <xf numFmtId="0" fontId="9" fillId="4" borderId="2" xfId="0" applyFont="1" applyFill="1" applyBorder="1" applyAlignment="1">
      <alignment horizontal="right" vertical="center"/>
    </xf>
    <xf numFmtId="0" fontId="8" fillId="4" borderId="2" xfId="0" applyFont="1" applyFill="1" applyBorder="1" applyAlignment="1">
      <alignment horizontal="right" vertical="center"/>
    </xf>
    <xf numFmtId="0" fontId="9" fillId="4" borderId="2" xfId="0" applyFont="1" applyFill="1" applyBorder="1" applyAlignment="1">
      <alignment horizontal="center" vertical="center"/>
    </xf>
    <xf numFmtId="0" fontId="1" fillId="4" borderId="2" xfId="0" applyFont="1" applyFill="1" applyBorder="1" applyAlignment="1" applyProtection="1">
      <alignment horizontal="center" vertical="center" wrapText="1"/>
    </xf>
    <xf numFmtId="1" fontId="1" fillId="7" borderId="2" xfId="0" applyNumberFormat="1" applyFont="1" applyFill="1" applyBorder="1" applyAlignment="1" applyProtection="1">
      <alignment horizontal="center" vertical="center"/>
    </xf>
    <xf numFmtId="0" fontId="1" fillId="4" borderId="2" xfId="0" applyFont="1" applyFill="1" applyBorder="1" applyAlignment="1">
      <alignment horizontal="center" vertical="center" wrapText="1"/>
    </xf>
    <xf numFmtId="164" fontId="1" fillId="7" borderId="2" xfId="0" applyNumberFormat="1" applyFont="1" applyFill="1" applyBorder="1" applyAlignment="1" applyProtection="1">
      <alignment horizontal="center" vertical="center"/>
    </xf>
    <xf numFmtId="164" fontId="1" fillId="7" borderId="0" xfId="0" applyNumberFormat="1" applyFont="1" applyFill="1" applyAlignment="1">
      <alignment horizontal="center" vertical="center"/>
    </xf>
    <xf numFmtId="165" fontId="1" fillId="7" borderId="2" xfId="0" applyNumberFormat="1" applyFont="1" applyFill="1" applyBorder="1" applyAlignment="1" applyProtection="1">
      <alignment horizontal="center" vertical="center"/>
    </xf>
    <xf numFmtId="164" fontId="1" fillId="5" borderId="2" xfId="0" applyNumberFormat="1" applyFont="1" applyFill="1" applyBorder="1" applyAlignment="1" applyProtection="1">
      <alignment horizontal="center" vertical="center"/>
      <protection locked="0"/>
    </xf>
    <xf numFmtId="164" fontId="1" fillId="6" borderId="2" xfId="0" applyNumberFormat="1" applyFont="1" applyFill="1" applyBorder="1" applyAlignment="1" applyProtection="1">
      <alignment horizontal="center" vertical="center"/>
    </xf>
    <xf numFmtId="4" fontId="1" fillId="6" borderId="2" xfId="0" applyNumberFormat="1" applyFont="1" applyFill="1" applyBorder="1" applyAlignment="1" applyProtection="1">
      <alignment horizontal="center" vertical="center"/>
    </xf>
    <xf numFmtId="164" fontId="1" fillId="0" borderId="0" xfId="0" applyNumberFormat="1" applyFont="1" applyFill="1" applyAlignment="1" applyProtection="1">
      <alignment horizontal="center" vertical="center"/>
      <protection locked="0"/>
    </xf>
    <xf numFmtId="10" fontId="1" fillId="6" borderId="2" xfId="0" applyNumberFormat="1" applyFont="1" applyFill="1" applyBorder="1" applyAlignment="1">
      <alignment vertical="center"/>
    </xf>
    <xf numFmtId="164" fontId="1" fillId="6" borderId="2" xfId="0" applyNumberFormat="1" applyFont="1" applyFill="1" applyBorder="1" applyAlignment="1">
      <alignment vertical="center"/>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8" fillId="6" borderId="4" xfId="0" applyFont="1" applyFill="1" applyBorder="1" applyAlignment="1">
      <alignment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7" fillId="5" borderId="7" xfId="0" applyFont="1" applyFill="1" applyBorder="1" applyAlignment="1">
      <alignment vertical="center"/>
    </xf>
    <xf numFmtId="0" fontId="8" fillId="5" borderId="8" xfId="0" applyFont="1" applyFill="1" applyBorder="1" applyAlignment="1">
      <alignment vertical="center"/>
    </xf>
    <xf numFmtId="0" fontId="8" fillId="5" borderId="9" xfId="0" applyFont="1" applyFill="1" applyBorder="1" applyAlignment="1">
      <alignment vertical="center"/>
    </xf>
    <xf numFmtId="164" fontId="1" fillId="0" borderId="0" xfId="0" applyNumberFormat="1" applyFont="1" applyFill="1" applyBorder="1" applyAlignment="1" applyProtection="1">
      <alignment horizontal="center" vertical="center"/>
      <protection locked="0"/>
    </xf>
    <xf numFmtId="164" fontId="1" fillId="7" borderId="0" xfId="0" applyNumberFormat="1" applyFont="1" applyFill="1" applyBorder="1" applyAlignment="1">
      <alignment horizontal="center" vertical="center"/>
    </xf>
    <xf numFmtId="0" fontId="8" fillId="6" borderId="0" xfId="0" applyFont="1" applyFill="1" applyBorder="1" applyAlignment="1">
      <alignment vertical="center"/>
    </xf>
    <xf numFmtId="0" fontId="8" fillId="4" borderId="10" xfId="0" applyFont="1" applyFill="1" applyBorder="1" applyAlignment="1">
      <alignment vertical="center"/>
    </xf>
    <xf numFmtId="0" fontId="8" fillId="4" borderId="0" xfId="0" applyFont="1" applyFill="1" applyBorder="1" applyAlignment="1">
      <alignment vertical="center"/>
    </xf>
    <xf numFmtId="0" fontId="8" fillId="4" borderId="3" xfId="0" applyFont="1" applyFill="1" applyBorder="1" applyAlignment="1">
      <alignment vertical="center"/>
    </xf>
    <xf numFmtId="0" fontId="0" fillId="6" borderId="6" xfId="0" applyFill="1" applyBorder="1" applyAlignment="1">
      <alignment vertical="center"/>
    </xf>
    <xf numFmtId="0" fontId="0" fillId="6" borderId="1" xfId="0" applyFill="1" applyBorder="1" applyAlignment="1">
      <alignment vertical="center"/>
    </xf>
    <xf numFmtId="0" fontId="8" fillId="5" borderId="0" xfId="0" applyFont="1" applyFill="1" applyBorder="1" applyAlignment="1">
      <alignment vertical="center"/>
    </xf>
    <xf numFmtId="0" fontId="0" fillId="5" borderId="0" xfId="0" applyFill="1" applyBorder="1" applyAlignment="1">
      <alignment vertical="center"/>
    </xf>
    <xf numFmtId="0" fontId="8" fillId="5" borderId="0" xfId="0" applyFont="1" applyFill="1" applyAlignment="1">
      <alignment horizontal="center" vertical="center" wrapText="1"/>
    </xf>
    <xf numFmtId="0" fontId="1" fillId="5" borderId="10" xfId="0" applyFont="1" applyFill="1" applyBorder="1" applyAlignment="1">
      <alignment wrapText="1"/>
    </xf>
    <xf numFmtId="0" fontId="1" fillId="5" borderId="0" xfId="0" applyFont="1" applyFill="1" applyBorder="1" applyAlignment="1">
      <alignment wrapText="1"/>
    </xf>
    <xf numFmtId="0" fontId="8" fillId="5" borderId="7" xfId="0" applyFont="1" applyFill="1" applyBorder="1" applyAlignment="1">
      <alignment vertical="center"/>
    </xf>
    <xf numFmtId="0" fontId="2" fillId="4" borderId="11" xfId="2" applyFont="1" applyFill="1" applyBorder="1" applyAlignment="1" applyProtection="1">
      <alignment horizontal="center" vertical="center" wrapText="1"/>
    </xf>
    <xf numFmtId="10" fontId="8" fillId="6" borderId="11" xfId="0" applyNumberFormat="1" applyFont="1" applyFill="1" applyBorder="1" applyAlignment="1">
      <alignment vertical="center"/>
    </xf>
    <xf numFmtId="0" fontId="8" fillId="6" borderId="21" xfId="0" applyFont="1" applyFill="1" applyBorder="1" applyAlignment="1">
      <alignment vertical="center"/>
    </xf>
    <xf numFmtId="0" fontId="8" fillId="6" borderId="22" xfId="0" applyFont="1" applyFill="1" applyBorder="1" applyAlignment="1">
      <alignment vertical="center"/>
    </xf>
    <xf numFmtId="4" fontId="8" fillId="5" borderId="0" xfId="0" applyNumberFormat="1" applyFont="1" applyFill="1" applyAlignment="1">
      <alignment vertical="center"/>
    </xf>
    <xf numFmtId="0" fontId="1" fillId="6" borderId="0" xfId="0" applyFont="1" applyFill="1" applyBorder="1" applyAlignment="1" applyProtection="1">
      <alignment vertical="center"/>
    </xf>
    <xf numFmtId="0" fontId="8" fillId="5" borderId="10" xfId="0" applyFont="1" applyFill="1" applyBorder="1" applyAlignment="1">
      <alignment vertical="center"/>
    </xf>
    <xf numFmtId="0" fontId="8" fillId="6" borderId="12" xfId="0" applyFont="1" applyFill="1" applyBorder="1" applyAlignment="1">
      <alignment vertical="center"/>
    </xf>
    <xf numFmtId="0" fontId="0" fillId="5" borderId="10" xfId="0" applyFill="1" applyBorder="1" applyAlignment="1">
      <alignment vertical="center"/>
    </xf>
    <xf numFmtId="0" fontId="8" fillId="5" borderId="10" xfId="0" applyFont="1" applyFill="1" applyBorder="1" applyAlignment="1">
      <alignment vertical="center" wrapText="1"/>
    </xf>
    <xf numFmtId="0" fontId="13" fillId="5" borderId="0" xfId="0" applyFont="1" applyFill="1" applyAlignment="1">
      <alignment vertical="center"/>
    </xf>
    <xf numFmtId="0" fontId="9" fillId="4" borderId="2" xfId="0" applyFont="1" applyFill="1" applyBorder="1" applyAlignment="1">
      <alignment horizontal="center" vertical="center" wrapText="1"/>
    </xf>
    <xf numFmtId="0" fontId="0" fillId="0" borderId="0" xfId="0" applyAlignment="1">
      <alignment horizontal="center"/>
    </xf>
    <xf numFmtId="0" fontId="8" fillId="5" borderId="2" xfId="0" applyFont="1" applyFill="1" applyBorder="1" applyAlignment="1" applyProtection="1">
      <alignment horizontal="center" vertical="center"/>
      <protection locked="0"/>
    </xf>
    <xf numFmtId="2" fontId="0" fillId="0" borderId="0" xfId="0" applyNumberFormat="1" applyAlignment="1">
      <alignment horizontal="center"/>
    </xf>
    <xf numFmtId="2" fontId="9" fillId="4" borderId="2" xfId="0" applyNumberFormat="1" applyFont="1" applyFill="1" applyBorder="1" applyAlignment="1">
      <alignment horizontal="center" vertical="center" wrapText="1"/>
    </xf>
    <xf numFmtId="2" fontId="8" fillId="5" borderId="2" xfId="0" applyNumberFormat="1" applyFont="1" applyFill="1" applyBorder="1" applyAlignment="1" applyProtection="1">
      <alignment horizontal="center" vertical="center"/>
      <protection locked="0"/>
    </xf>
    <xf numFmtId="17"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2" fontId="9" fillId="5" borderId="2" xfId="0" applyNumberFormat="1" applyFont="1" applyFill="1" applyBorder="1" applyAlignment="1" applyProtection="1">
      <alignment horizontal="center" vertical="center"/>
      <protection locked="0"/>
    </xf>
    <xf numFmtId="2" fontId="0" fillId="9" borderId="2" xfId="0" applyNumberFormat="1" applyFill="1" applyBorder="1" applyAlignment="1">
      <alignment horizontal="center"/>
    </xf>
    <xf numFmtId="0" fontId="8" fillId="9" borderId="2" xfId="0" applyFont="1" applyFill="1" applyBorder="1" applyAlignment="1" applyProtection="1">
      <alignment horizontal="center" vertical="center"/>
      <protection locked="0"/>
    </xf>
    <xf numFmtId="2" fontId="8" fillId="9" borderId="2" xfId="0" applyNumberFormat="1" applyFont="1" applyFill="1" applyBorder="1" applyAlignment="1" applyProtection="1">
      <alignment horizontal="center" vertical="center"/>
      <protection locked="0"/>
    </xf>
    <xf numFmtId="2" fontId="9" fillId="9" borderId="2" xfId="0" applyNumberFormat="1" applyFont="1" applyFill="1" applyBorder="1" applyAlignment="1" applyProtection="1">
      <alignment horizontal="center" vertical="center"/>
      <protection locked="0"/>
    </xf>
    <xf numFmtId="0" fontId="8" fillId="11" borderId="2" xfId="0" applyFont="1" applyFill="1" applyBorder="1" applyAlignment="1">
      <alignment horizontal="center" vertical="center"/>
    </xf>
    <xf numFmtId="0" fontId="8" fillId="5" borderId="30" xfId="0" applyFont="1" applyFill="1" applyBorder="1" applyAlignment="1" applyProtection="1">
      <alignment horizontal="center" vertical="center"/>
      <protection locked="0"/>
    </xf>
    <xf numFmtId="2" fontId="9" fillId="5" borderId="31" xfId="0" applyNumberFormat="1" applyFont="1" applyFill="1" applyBorder="1" applyAlignment="1" applyProtection="1">
      <alignment horizontal="center" vertical="center"/>
      <protection locked="0"/>
    </xf>
    <xf numFmtId="0" fontId="8" fillId="9" borderId="32" xfId="0" applyFont="1" applyFill="1" applyBorder="1" applyAlignment="1">
      <alignment horizontal="center" vertical="center"/>
    </xf>
    <xf numFmtId="2" fontId="8" fillId="9" borderId="33" xfId="0" applyNumberFormat="1" applyFont="1" applyFill="1" applyBorder="1" applyAlignment="1">
      <alignment horizontal="center" vertical="center"/>
    </xf>
    <xf numFmtId="0" fontId="8" fillId="9" borderId="33" xfId="0" applyFont="1" applyFill="1" applyBorder="1" applyAlignment="1">
      <alignment horizontal="center" vertical="center"/>
    </xf>
    <xf numFmtId="2" fontId="9" fillId="9" borderId="33" xfId="0" applyNumberFormat="1" applyFont="1" applyFill="1" applyBorder="1" applyAlignment="1">
      <alignment horizontal="center" vertical="center"/>
    </xf>
    <xf numFmtId="2" fontId="9" fillId="9" borderId="34" xfId="0" applyNumberFormat="1" applyFont="1" applyFill="1" applyBorder="1" applyAlignment="1">
      <alignment horizontal="center" vertical="center"/>
    </xf>
    <xf numFmtId="2" fontId="0" fillId="11" borderId="39" xfId="0" applyNumberFormat="1" applyFill="1" applyBorder="1" applyAlignment="1">
      <alignment horizontal="center"/>
    </xf>
    <xf numFmtId="2" fontId="0" fillId="11" borderId="40" xfId="0" applyNumberFormat="1" applyFill="1" applyBorder="1" applyAlignment="1">
      <alignment horizontal="center"/>
    </xf>
    <xf numFmtId="2" fontId="0" fillId="11" borderId="42" xfId="0" applyNumberFormat="1" applyFill="1" applyBorder="1" applyAlignment="1">
      <alignment horizontal="center"/>
    </xf>
    <xf numFmtId="0" fontId="15" fillId="11" borderId="29" xfId="0" applyFont="1" applyFill="1" applyBorder="1" applyAlignment="1">
      <alignment horizontal="center" wrapText="1"/>
    </xf>
    <xf numFmtId="2" fontId="0" fillId="9" borderId="43" xfId="0" applyNumberFormat="1" applyFont="1" applyFill="1" applyBorder="1" applyAlignment="1">
      <alignment horizontal="center"/>
    </xf>
    <xf numFmtId="2" fontId="0" fillId="9" borderId="21" xfId="0" applyNumberFormat="1" applyFont="1" applyFill="1" applyBorder="1" applyAlignment="1">
      <alignment horizontal="center"/>
    </xf>
    <xf numFmtId="2" fontId="0" fillId="9" borderId="44" xfId="0" applyNumberFormat="1" applyFont="1" applyFill="1" applyBorder="1" applyAlignment="1">
      <alignment horizontal="center"/>
    </xf>
    <xf numFmtId="2" fontId="0" fillId="9" borderId="14" xfId="0" applyNumberFormat="1" applyFont="1" applyFill="1" applyBorder="1" applyAlignment="1">
      <alignment horizontal="center" wrapText="1"/>
    </xf>
    <xf numFmtId="2" fontId="0" fillId="9" borderId="12" xfId="0" applyNumberFormat="1" applyFont="1" applyFill="1" applyBorder="1" applyAlignment="1">
      <alignment horizontal="center" wrapText="1"/>
    </xf>
    <xf numFmtId="2" fontId="0" fillId="9" borderId="8" xfId="0" applyNumberFormat="1" applyFont="1" applyFill="1" applyBorder="1" applyAlignment="1">
      <alignment horizontal="center"/>
    </xf>
    <xf numFmtId="2" fontId="0" fillId="9" borderId="14" xfId="0" applyNumberFormat="1" applyFont="1" applyFill="1" applyBorder="1" applyAlignment="1">
      <alignment horizontal="center"/>
    </xf>
    <xf numFmtId="2" fontId="0" fillId="9" borderId="12" xfId="0" applyNumberFormat="1" applyFont="1" applyFill="1" applyBorder="1" applyAlignment="1">
      <alignment horizontal="center"/>
    </xf>
    <xf numFmtId="2" fontId="9" fillId="4" borderId="29" xfId="0" applyNumberFormat="1" applyFont="1" applyFill="1" applyBorder="1" applyAlignment="1">
      <alignment horizontal="center" vertical="center" wrapText="1"/>
    </xf>
    <xf numFmtId="2" fontId="9" fillId="4" borderId="45" xfId="0" applyNumberFormat="1" applyFont="1" applyFill="1" applyBorder="1" applyAlignment="1">
      <alignment horizontal="center" vertical="center" wrapText="1"/>
    </xf>
    <xf numFmtId="2" fontId="14" fillId="4" borderId="27" xfId="0" applyNumberFormat="1" applyFont="1" applyFill="1" applyBorder="1" applyAlignment="1">
      <alignment horizontal="center"/>
    </xf>
    <xf numFmtId="0" fontId="14" fillId="4" borderId="43" xfId="0" applyFont="1" applyFill="1" applyBorder="1" applyAlignment="1">
      <alignment horizontal="center" wrapText="1"/>
    </xf>
    <xf numFmtId="2" fontId="14" fillId="4" borderId="39" xfId="0" applyNumberFormat="1" applyFont="1" applyFill="1" applyBorder="1" applyAlignment="1">
      <alignment horizontal="center"/>
    </xf>
    <xf numFmtId="0" fontId="14" fillId="4" borderId="21" xfId="0" applyFont="1" applyFill="1" applyBorder="1" applyAlignment="1">
      <alignment horizontal="center" wrapText="1"/>
    </xf>
    <xf numFmtId="0" fontId="14" fillId="4" borderId="44" xfId="0" applyFont="1" applyFill="1" applyBorder="1" applyAlignment="1">
      <alignment horizontal="center"/>
    </xf>
    <xf numFmtId="0" fontId="14" fillId="4" borderId="29" xfId="0" applyFont="1" applyFill="1" applyBorder="1" applyAlignment="1">
      <alignment horizontal="center"/>
    </xf>
    <xf numFmtId="0" fontId="14" fillId="4" borderId="41" xfId="0" applyFont="1" applyFill="1" applyBorder="1" applyAlignment="1">
      <alignment horizontal="center"/>
    </xf>
    <xf numFmtId="17" fontId="8" fillId="4" borderId="21" xfId="0" applyNumberFormat="1"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2" fontId="9" fillId="4" borderId="29" xfId="0" applyNumberFormat="1" applyFont="1" applyFill="1" applyBorder="1" applyAlignment="1">
      <alignment horizontal="center"/>
    </xf>
    <xf numFmtId="2" fontId="9" fillId="4" borderId="45" xfId="0" applyNumberFormat="1" applyFont="1" applyFill="1" applyBorder="1" applyAlignment="1">
      <alignment horizontal="center"/>
    </xf>
    <xf numFmtId="2" fontId="9" fillId="4" borderId="41" xfId="0" applyNumberFormat="1" applyFont="1" applyFill="1" applyBorder="1" applyAlignment="1">
      <alignment horizontal="center"/>
    </xf>
    <xf numFmtId="2" fontId="9" fillId="4" borderId="46" xfId="0" applyNumberFormat="1" applyFont="1" applyFill="1" applyBorder="1" applyAlignment="1">
      <alignment horizontal="center"/>
    </xf>
    <xf numFmtId="2" fontId="9" fillId="4" borderId="42" xfId="0" applyNumberFormat="1" applyFont="1" applyFill="1" applyBorder="1" applyAlignment="1">
      <alignment horizontal="center" vertical="center" wrapText="1"/>
    </xf>
    <xf numFmtId="2" fontId="14" fillId="4" borderId="29" xfId="0" applyNumberFormat="1" applyFont="1" applyFill="1" applyBorder="1" applyAlignment="1">
      <alignment horizontal="center" wrapText="1"/>
    </xf>
    <xf numFmtId="2" fontId="14" fillId="4" borderId="29" xfId="0" applyNumberFormat="1" applyFont="1" applyFill="1" applyBorder="1" applyAlignment="1">
      <alignment horizontal="center"/>
    </xf>
    <xf numFmtId="2" fontId="0" fillId="9" borderId="27" xfId="0" applyNumberFormat="1" applyFont="1" applyFill="1" applyBorder="1" applyAlignment="1">
      <alignment horizontal="center"/>
    </xf>
    <xf numFmtId="2" fontId="9" fillId="4" borderId="42" xfId="0" applyNumberFormat="1" applyFont="1" applyFill="1" applyBorder="1" applyAlignment="1">
      <alignment horizontal="center"/>
    </xf>
    <xf numFmtId="2" fontId="9" fillId="4" borderId="47" xfId="0" applyNumberFormat="1" applyFont="1" applyFill="1" applyBorder="1" applyAlignment="1">
      <alignment horizontal="center"/>
    </xf>
    <xf numFmtId="0" fontId="0" fillId="0" borderId="0" xfId="0" applyFill="1" applyBorder="1" applyAlignment="1">
      <alignment horizontal="center"/>
    </xf>
    <xf numFmtId="0" fontId="8" fillId="4" borderId="43" xfId="0" applyFont="1" applyFill="1" applyBorder="1" applyAlignment="1">
      <alignment horizontal="center" vertical="center"/>
    </xf>
    <xf numFmtId="0" fontId="8" fillId="5" borderId="35" xfId="0"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2" fontId="9" fillId="5" borderId="1" xfId="0" applyNumberFormat="1" applyFont="1" applyFill="1" applyBorder="1" applyAlignment="1" applyProtection="1">
      <alignment horizontal="center" vertical="center"/>
      <protection locked="0"/>
    </xf>
    <xf numFmtId="2" fontId="9" fillId="5" borderId="36" xfId="0" applyNumberFormat="1" applyFont="1" applyFill="1" applyBorder="1" applyAlignment="1" applyProtection="1">
      <alignment horizontal="center" vertical="center"/>
      <protection locked="0"/>
    </xf>
    <xf numFmtId="2" fontId="0" fillId="10" borderId="2" xfId="0" applyNumberFormat="1" applyFill="1" applyBorder="1" applyAlignment="1">
      <alignment horizontal="center"/>
    </xf>
    <xf numFmtId="2" fontId="0" fillId="12" borderId="2" xfId="0" applyNumberFormat="1" applyFill="1" applyBorder="1" applyAlignment="1">
      <alignment horizontal="center"/>
    </xf>
    <xf numFmtId="2" fontId="14" fillId="0" borderId="0" xfId="0" applyNumberFormat="1" applyFont="1" applyFill="1" applyBorder="1" applyAlignment="1">
      <alignment horizontal="center" wrapText="1"/>
    </xf>
    <xf numFmtId="2" fontId="0" fillId="0" borderId="0" xfId="0" applyNumberFormat="1" applyFill="1" applyBorder="1" applyAlignment="1">
      <alignment horizontal="center"/>
    </xf>
    <xf numFmtId="2" fontId="14"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0" fillId="0" borderId="0" xfId="0" applyFill="1" applyBorder="1" applyAlignment="1">
      <alignment wrapText="1"/>
    </xf>
    <xf numFmtId="1" fontId="14" fillId="0" borderId="0" xfId="0" applyNumberFormat="1" applyFont="1" applyFill="1" applyBorder="1" applyAlignment="1">
      <alignment vertical="center"/>
    </xf>
    <xf numFmtId="0" fontId="14" fillId="9" borderId="49" xfId="0" applyFont="1" applyFill="1" applyBorder="1" applyAlignment="1">
      <alignment horizontal="center" wrapText="1"/>
    </xf>
    <xf numFmtId="10" fontId="14" fillId="0" borderId="50" xfId="0" applyNumberFormat="1" applyFont="1" applyFill="1" applyBorder="1" applyAlignment="1">
      <alignment horizontal="center"/>
    </xf>
    <xf numFmtId="0" fontId="14" fillId="9" borderId="50" xfId="0" applyFont="1" applyFill="1" applyBorder="1" applyAlignment="1">
      <alignment horizontal="center" wrapText="1"/>
    </xf>
    <xf numFmtId="10" fontId="14" fillId="0" borderId="51" xfId="0" applyNumberFormat="1" applyFont="1" applyFill="1" applyBorder="1" applyAlignment="1">
      <alignment horizontal="center"/>
    </xf>
    <xf numFmtId="2" fontId="0" fillId="11" borderId="43" xfId="0" applyNumberFormat="1" applyFill="1" applyBorder="1" applyAlignment="1">
      <alignment horizontal="center"/>
    </xf>
    <xf numFmtId="0" fontId="0" fillId="11" borderId="43" xfId="0" applyFill="1" applyBorder="1" applyAlignment="1">
      <alignment horizontal="center"/>
    </xf>
    <xf numFmtId="2" fontId="0" fillId="11" borderId="21" xfId="0" applyNumberFormat="1" applyFill="1" applyBorder="1" applyAlignment="1">
      <alignment horizontal="center"/>
    </xf>
    <xf numFmtId="0" fontId="0" fillId="11" borderId="21" xfId="0" applyFill="1" applyBorder="1" applyAlignment="1">
      <alignment horizontal="center"/>
    </xf>
    <xf numFmtId="2" fontId="0" fillId="11" borderId="44" xfId="0" applyNumberFormat="1" applyFill="1" applyBorder="1" applyAlignment="1">
      <alignment horizontal="center"/>
    </xf>
    <xf numFmtId="0" fontId="0" fillId="11" borderId="44" xfId="0" applyFill="1" applyBorder="1" applyAlignment="1">
      <alignment horizontal="center"/>
    </xf>
    <xf numFmtId="0" fontId="14" fillId="9" borderId="2" xfId="0" applyFont="1" applyFill="1" applyBorder="1" applyAlignment="1">
      <alignment horizontal="left"/>
    </xf>
    <xf numFmtId="0" fontId="14" fillId="9" borderId="30" xfId="0" applyFont="1" applyFill="1" applyBorder="1" applyAlignment="1">
      <alignment horizontal="left"/>
    </xf>
    <xf numFmtId="0" fontId="14" fillId="9" borderId="11" xfId="0" applyFont="1" applyFill="1" applyBorder="1" applyAlignment="1">
      <alignment horizontal="left"/>
    </xf>
    <xf numFmtId="0" fontId="0" fillId="0" borderId="20" xfId="0" applyBorder="1" applyAlignment="1">
      <alignment horizontal="center"/>
    </xf>
    <xf numFmtId="0" fontId="0" fillId="0" borderId="56" xfId="0" applyBorder="1" applyAlignment="1">
      <alignment horizontal="center"/>
    </xf>
    <xf numFmtId="0" fontId="0" fillId="0" borderId="29" xfId="0" applyBorder="1" applyAlignment="1">
      <alignment horizontal="center"/>
    </xf>
    <xf numFmtId="0" fontId="2" fillId="4" borderId="11" xfId="0" applyFont="1" applyFill="1" applyBorder="1" applyAlignment="1" applyProtection="1">
      <alignment horizontal="left" vertical="center"/>
    </xf>
    <xf numFmtId="0" fontId="2" fillId="4" borderId="12"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10" fillId="8" borderId="11" xfId="2" applyFont="1" applyFill="1" applyBorder="1" applyAlignment="1" applyProtection="1">
      <alignment horizontal="center" vertical="center"/>
    </xf>
    <xf numFmtId="0" fontId="8" fillId="8" borderId="12" xfId="0" applyFont="1" applyFill="1" applyBorder="1" applyAlignment="1" applyProtection="1">
      <alignment vertical="center"/>
    </xf>
    <xf numFmtId="0" fontId="8" fillId="8" borderId="4" xfId="0" applyFont="1" applyFill="1" applyBorder="1" applyAlignment="1" applyProtection="1">
      <alignment vertical="center"/>
    </xf>
    <xf numFmtId="0" fontId="11" fillId="8" borderId="11" xfId="0" applyFont="1" applyFill="1" applyBorder="1" applyAlignment="1">
      <alignment horizontal="center" vertical="center"/>
    </xf>
    <xf numFmtId="0" fontId="11" fillId="8" borderId="4" xfId="0" applyFont="1" applyFill="1" applyBorder="1" applyAlignment="1">
      <alignment horizontal="center" vertical="center"/>
    </xf>
    <xf numFmtId="0" fontId="8" fillId="6" borderId="5" xfId="0" applyFont="1" applyFill="1" applyBorder="1" applyAlignment="1">
      <alignment vertical="center"/>
    </xf>
    <xf numFmtId="0" fontId="8" fillId="6" borderId="6" xfId="0" applyFont="1" applyFill="1" applyBorder="1" applyAlignment="1">
      <alignment vertical="center"/>
    </xf>
    <xf numFmtId="0" fontId="8" fillId="6" borderId="1" xfId="0" applyFont="1" applyFill="1" applyBorder="1" applyAlignment="1">
      <alignment vertical="center"/>
    </xf>
    <xf numFmtId="0" fontId="1" fillId="6" borderId="2" xfId="0" applyFont="1" applyFill="1" applyBorder="1" applyAlignment="1" applyProtection="1">
      <alignment horizontal="right" vertical="center" wrapText="1"/>
    </xf>
    <xf numFmtId="0" fontId="0" fillId="6" borderId="4" xfId="0" applyFill="1" applyBorder="1" applyAlignment="1">
      <alignment vertical="center"/>
    </xf>
    <xf numFmtId="0" fontId="10" fillId="5" borderId="7" xfId="2" applyFont="1" applyFill="1" applyBorder="1" applyAlignment="1" applyProtection="1">
      <alignment horizontal="center" vertical="center"/>
    </xf>
    <xf numFmtId="0" fontId="8" fillId="5" borderId="8" xfId="0" applyFont="1" applyFill="1" applyBorder="1" applyAlignment="1" applyProtection="1">
      <alignment vertical="center"/>
    </xf>
    <xf numFmtId="0" fontId="8" fillId="5" borderId="9" xfId="0" applyFont="1" applyFill="1" applyBorder="1" applyAlignment="1" applyProtection="1">
      <alignment vertical="center"/>
    </xf>
    <xf numFmtId="0" fontId="10" fillId="5" borderId="13" xfId="2" applyFont="1" applyFill="1" applyBorder="1" applyAlignment="1" applyProtection="1">
      <alignment horizontal="center" vertical="center"/>
    </xf>
    <xf numFmtId="0" fontId="8" fillId="5" borderId="14" xfId="0" applyFont="1" applyFill="1" applyBorder="1" applyAlignment="1" applyProtection="1">
      <alignment vertical="center"/>
    </xf>
    <xf numFmtId="0" fontId="8" fillId="5" borderId="15" xfId="0" applyFont="1" applyFill="1" applyBorder="1" applyAlignment="1" applyProtection="1">
      <alignment vertical="center"/>
    </xf>
    <xf numFmtId="0" fontId="3" fillId="0" borderId="11"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1" fillId="6" borderId="11"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5" xfId="0" applyFont="1" applyFill="1" applyBorder="1" applyAlignment="1">
      <alignment vertical="center"/>
    </xf>
    <xf numFmtId="0" fontId="1" fillId="6" borderId="6" xfId="0" applyFont="1" applyFill="1" applyBorder="1" applyAlignment="1">
      <alignment vertical="center"/>
    </xf>
    <xf numFmtId="0" fontId="1" fillId="6" borderId="1" xfId="0" applyFont="1" applyFill="1" applyBorder="1" applyAlignment="1">
      <alignment vertical="center"/>
    </xf>
    <xf numFmtId="0" fontId="1" fillId="5" borderId="10"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8" fillId="5" borderId="5" xfId="0" applyFont="1" applyFill="1" applyBorder="1" applyAlignment="1">
      <alignment vertical="center"/>
    </xf>
    <xf numFmtId="0" fontId="0" fillId="0" borderId="1" xfId="0" applyBorder="1" applyAlignment="1">
      <alignment vertical="center"/>
    </xf>
    <xf numFmtId="0" fontId="8" fillId="5" borderId="7" xfId="0" applyFont="1" applyFill="1"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 fillId="5" borderId="7"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0" fontId="1" fillId="5" borderId="10" xfId="0" applyFont="1" applyFill="1" applyBorder="1" applyAlignment="1">
      <alignment horizontal="left"/>
    </xf>
    <xf numFmtId="0" fontId="1" fillId="5" borderId="0" xfId="0" applyFont="1" applyFill="1" applyBorder="1" applyAlignment="1">
      <alignment horizontal="left"/>
    </xf>
    <xf numFmtId="0" fontId="1" fillId="5" borderId="3" xfId="0" applyFont="1" applyFill="1" applyBorder="1" applyAlignment="1">
      <alignment horizontal="left"/>
    </xf>
    <xf numFmtId="0" fontId="1" fillId="5" borderId="10" xfId="0" applyFont="1" applyFill="1" applyBorder="1" applyAlignment="1"/>
    <xf numFmtId="0" fontId="1" fillId="5" borderId="0" xfId="0" applyFont="1" applyFill="1" applyBorder="1" applyAlignment="1"/>
    <xf numFmtId="0" fontId="1" fillId="5" borderId="3" xfId="0" applyFont="1" applyFill="1" applyBorder="1" applyAlignment="1"/>
    <xf numFmtId="0" fontId="1" fillId="5" borderId="10" xfId="0" applyFont="1" applyFill="1" applyBorder="1" applyAlignment="1">
      <alignment horizontal="left" wrapText="1"/>
    </xf>
    <xf numFmtId="0" fontId="1" fillId="5" borderId="0" xfId="0" applyFont="1" applyFill="1" applyBorder="1" applyAlignment="1">
      <alignment horizontal="left" wrapText="1"/>
    </xf>
    <xf numFmtId="0" fontId="1" fillId="5" borderId="3" xfId="0" applyFont="1" applyFill="1" applyBorder="1" applyAlignment="1">
      <alignment horizontal="left" wrapText="1"/>
    </xf>
    <xf numFmtId="0" fontId="0" fillId="0" borderId="10" xfId="0" applyBorder="1" applyAlignment="1">
      <alignment wrapText="1"/>
    </xf>
    <xf numFmtId="0" fontId="0" fillId="6" borderId="2" xfId="0" applyFill="1" applyBorder="1" applyAlignment="1">
      <alignment vertical="center"/>
    </xf>
    <xf numFmtId="0" fontId="9" fillId="10" borderId="20"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9" borderId="23" xfId="0" applyFont="1" applyFill="1" applyBorder="1" applyAlignment="1">
      <alignment horizontal="center" vertical="center"/>
    </xf>
    <xf numFmtId="0" fontId="9" fillId="9" borderId="24"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27" xfId="0" applyFont="1" applyFill="1" applyBorder="1" applyAlignment="1">
      <alignment horizontal="center" vertical="center"/>
    </xf>
    <xf numFmtId="0" fontId="9" fillId="9" borderId="28" xfId="0" applyFont="1" applyFill="1" applyBorder="1" applyAlignment="1">
      <alignment horizontal="center" vertical="center"/>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10" fillId="5" borderId="8" xfId="2" applyFont="1" applyFill="1" applyBorder="1" applyAlignment="1" applyProtection="1">
      <alignment horizontal="center" vertical="center"/>
    </xf>
    <xf numFmtId="0" fontId="8" fillId="5" borderId="10" xfId="0" applyFont="1" applyFill="1" applyBorder="1" applyAlignment="1">
      <alignment vertical="center"/>
    </xf>
    <xf numFmtId="0" fontId="10" fillId="5" borderId="14" xfId="2" applyFont="1" applyFill="1" applyBorder="1" applyAlignment="1" applyProtection="1">
      <alignment horizontal="center" vertical="center"/>
    </xf>
    <xf numFmtId="0" fontId="10" fillId="8" borderId="12" xfId="2" applyFont="1" applyFill="1" applyBorder="1" applyAlignment="1" applyProtection="1">
      <alignment horizontal="center" vertical="center"/>
    </xf>
    <xf numFmtId="0" fontId="1" fillId="6" borderId="7" xfId="0" applyFont="1" applyFill="1" applyBorder="1" applyAlignment="1" applyProtection="1">
      <alignment horizontal="right" vertical="center" wrapText="1"/>
    </xf>
    <xf numFmtId="0" fontId="1" fillId="6" borderId="10" xfId="0" applyFont="1" applyFill="1" applyBorder="1" applyAlignment="1" applyProtection="1">
      <alignment horizontal="right" vertical="center" wrapText="1"/>
    </xf>
    <xf numFmtId="0" fontId="1" fillId="6" borderId="13" xfId="0" applyFont="1" applyFill="1" applyBorder="1" applyAlignment="1" applyProtection="1">
      <alignment horizontal="right" vertical="center" wrapText="1"/>
    </xf>
    <xf numFmtId="0" fontId="8" fillId="6" borderId="7" xfId="0" applyFont="1" applyFill="1" applyBorder="1" applyAlignment="1">
      <alignment vertical="center"/>
    </xf>
    <xf numFmtId="0" fontId="8" fillId="6" borderId="10" xfId="0" applyFont="1" applyFill="1" applyBorder="1" applyAlignment="1">
      <alignment vertical="center"/>
    </xf>
    <xf numFmtId="0" fontId="8" fillId="6" borderId="13" xfId="0" applyFont="1" applyFill="1" applyBorder="1" applyAlignment="1">
      <alignment vertical="center"/>
    </xf>
    <xf numFmtId="0" fontId="11" fillId="8" borderId="12" xfId="0" applyFont="1" applyFill="1" applyBorder="1" applyAlignment="1">
      <alignment horizontal="center" vertical="center"/>
    </xf>
    <xf numFmtId="0" fontId="1" fillId="5" borderId="0" xfId="0" applyFont="1" applyFill="1" applyBorder="1" applyAlignment="1">
      <alignment wrapText="1"/>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13" xfId="0" applyFont="1" applyFill="1" applyBorder="1" applyAlignment="1">
      <alignment vertical="center" wrapText="1"/>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0" fontId="8" fillId="5" borderId="5" xfId="0" applyFont="1" applyFill="1" applyBorder="1" applyAlignment="1">
      <alignment vertical="center" wrapText="1"/>
    </xf>
    <xf numFmtId="0" fontId="8" fillId="5" borderId="1" xfId="0" applyFont="1" applyFill="1" applyBorder="1" applyAlignment="1">
      <alignment vertical="center" wrapText="1"/>
    </xf>
    <xf numFmtId="0" fontId="8" fillId="5" borderId="8"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14" fillId="4" borderId="2" xfId="0" applyFont="1" applyFill="1" applyBorder="1" applyAlignment="1">
      <alignment horizontal="center"/>
    </xf>
    <xf numFmtId="0" fontId="11" fillId="4" borderId="48"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2" xfId="0" applyFont="1" applyFill="1" applyBorder="1" applyAlignment="1">
      <alignment horizontal="center" vertical="center"/>
    </xf>
    <xf numFmtId="0" fontId="14" fillId="9" borderId="30" xfId="0" applyFont="1" applyFill="1" applyBorder="1" applyAlignment="1">
      <alignment horizontal="left"/>
    </xf>
    <xf numFmtId="0" fontId="14" fillId="9" borderId="2" xfId="0" applyFont="1" applyFill="1" applyBorder="1" applyAlignment="1">
      <alignment horizontal="left"/>
    </xf>
    <xf numFmtId="0" fontId="14" fillId="9" borderId="11" xfId="0" applyFont="1" applyFill="1" applyBorder="1" applyAlignment="1">
      <alignment horizontal="left"/>
    </xf>
    <xf numFmtId="0" fontId="14" fillId="9" borderId="32" xfId="0" applyFont="1" applyFill="1" applyBorder="1" applyAlignment="1">
      <alignment horizontal="left"/>
    </xf>
    <xf numFmtId="0" fontId="14" fillId="9" borderId="33" xfId="0" applyFont="1" applyFill="1" applyBorder="1" applyAlignment="1">
      <alignment horizontal="left"/>
    </xf>
    <xf numFmtId="0" fontId="14" fillId="9" borderId="55" xfId="0" applyFont="1" applyFill="1" applyBorder="1" applyAlignment="1">
      <alignment horizontal="left"/>
    </xf>
    <xf numFmtId="0" fontId="14" fillId="9" borderId="52" xfId="0" applyFont="1" applyFill="1" applyBorder="1" applyAlignment="1">
      <alignment horizontal="left"/>
    </xf>
    <xf numFmtId="0" fontId="14" fillId="9" borderId="53" xfId="0" applyFont="1" applyFill="1" applyBorder="1" applyAlignment="1">
      <alignment horizontal="left"/>
    </xf>
    <xf numFmtId="0" fontId="14" fillId="9" borderId="54" xfId="0" applyFont="1" applyFill="1" applyBorder="1" applyAlignment="1">
      <alignment horizontal="left"/>
    </xf>
    <xf numFmtId="0" fontId="17" fillId="9" borderId="30" xfId="0" applyFont="1" applyFill="1" applyBorder="1" applyAlignment="1">
      <alignment horizontal="left"/>
    </xf>
    <xf numFmtId="0" fontId="17" fillId="9" borderId="2" xfId="0" applyFont="1" applyFill="1" applyBorder="1" applyAlignment="1">
      <alignment horizontal="left"/>
    </xf>
    <xf numFmtId="0" fontId="17" fillId="9" borderId="11" xfId="0" applyFont="1" applyFill="1" applyBorder="1" applyAlignment="1">
      <alignment horizontal="left"/>
    </xf>
  </cellXfs>
  <cellStyles count="4">
    <cellStyle name="Calculation" xfId="1" builtinId="22"/>
    <cellStyle name="Heading 1" xfId="2" builtinId="16"/>
    <cellStyle name="Input" xfId="3" builtinId="20"/>
    <cellStyle name="Normal" xfId="0" builtinId="0"/>
  </cellStyles>
  <dxfs count="41">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006100"/>
      </font>
      <fill>
        <patternFill>
          <bgColor rgb="FFC6EFCE"/>
        </patternFill>
      </fill>
    </dxf>
    <dxf>
      <font>
        <color rgb="FFC00000"/>
      </font>
      <fill>
        <patternFill>
          <bgColor rgb="FFFFA7A7"/>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abSelected="1" zoomScaleNormal="100" workbookViewId="0"/>
  </sheetViews>
  <sheetFormatPr defaultColWidth="9.109375" defaultRowHeight="14.4" x14ac:dyDescent="0.3"/>
  <cols>
    <col min="1" max="1" width="17" style="9" customWidth="1"/>
    <col min="2" max="2" width="16.109375" style="9" customWidth="1"/>
    <col min="3" max="3" width="17.6640625" style="9" customWidth="1"/>
    <col min="4" max="4" width="18.5546875" style="9" customWidth="1"/>
    <col min="5" max="5" width="20.33203125" style="9" customWidth="1"/>
    <col min="6" max="6" width="15.88671875" style="9" customWidth="1"/>
    <col min="7" max="7" width="19.109375" style="9" customWidth="1"/>
    <col min="8" max="8" width="13.77734375" style="9" customWidth="1"/>
    <col min="9" max="16384" width="9.109375" style="9"/>
  </cols>
  <sheetData>
    <row r="1" spans="1:10" ht="2.25" customHeight="1" x14ac:dyDescent="0.3">
      <c r="A1" s="8" t="s">
        <v>15</v>
      </c>
    </row>
    <row r="2" spans="1:10" ht="19.8" x14ac:dyDescent="0.3">
      <c r="A2" s="186" t="s">
        <v>48</v>
      </c>
      <c r="B2" s="187"/>
      <c r="C2" s="187"/>
      <c r="D2" s="187"/>
      <c r="E2" s="187"/>
      <c r="F2" s="187"/>
      <c r="G2" s="188"/>
    </row>
    <row r="3" spans="1:10" ht="19.8" x14ac:dyDescent="0.3">
      <c r="A3" s="189" t="s">
        <v>11</v>
      </c>
      <c r="B3" s="190"/>
      <c r="C3" s="190"/>
      <c r="D3" s="190"/>
      <c r="E3" s="190"/>
      <c r="F3" s="190"/>
      <c r="G3" s="191"/>
    </row>
    <row r="4" spans="1:10" s="10" customFormat="1" x14ac:dyDescent="0.3">
      <c r="A4" s="170" t="s">
        <v>12</v>
      </c>
      <c r="B4" s="171"/>
      <c r="C4" s="171"/>
      <c r="D4" s="171"/>
      <c r="E4" s="171"/>
      <c r="F4" s="171"/>
      <c r="G4" s="172"/>
      <c r="H4" s="9"/>
      <c r="I4" s="9"/>
      <c r="J4" s="9"/>
    </row>
    <row r="5" spans="1:10" s="10" customFormat="1" ht="36.75" customHeight="1" x14ac:dyDescent="0.3">
      <c r="A5" s="192" t="s">
        <v>64</v>
      </c>
      <c r="B5" s="193"/>
      <c r="C5" s="193"/>
      <c r="D5" s="193"/>
      <c r="E5" s="193"/>
      <c r="F5" s="193"/>
      <c r="G5" s="194"/>
      <c r="H5" s="9"/>
      <c r="I5" s="9"/>
      <c r="J5" s="9"/>
    </row>
    <row r="6" spans="1:10" s="10" customFormat="1" x14ac:dyDescent="0.3">
      <c r="A6" s="1" t="s">
        <v>16</v>
      </c>
      <c r="B6" s="2"/>
      <c r="C6" s="195"/>
      <c r="D6" s="196"/>
      <c r="E6" s="196"/>
      <c r="F6" s="196"/>
      <c r="G6" s="197"/>
      <c r="H6" s="9"/>
      <c r="I6" s="9"/>
      <c r="J6" s="9"/>
    </row>
    <row r="7" spans="1:10" s="10" customFormat="1" x14ac:dyDescent="0.3">
      <c r="A7" s="11" t="s">
        <v>5</v>
      </c>
      <c r="B7" s="12"/>
      <c r="C7" s="11" t="s">
        <v>6</v>
      </c>
      <c r="D7" s="13"/>
      <c r="E7" s="11" t="s">
        <v>7</v>
      </c>
      <c r="F7" s="14" t="s">
        <v>93</v>
      </c>
      <c r="G7" s="15"/>
      <c r="H7" s="9"/>
      <c r="I7" s="9"/>
      <c r="J7" s="9"/>
    </row>
    <row r="8" spans="1:10" ht="19.8" x14ac:dyDescent="0.3">
      <c r="A8" s="176" t="s">
        <v>68</v>
      </c>
      <c r="B8" s="177"/>
      <c r="C8" s="177"/>
      <c r="D8" s="177"/>
      <c r="E8" s="177"/>
      <c r="F8" s="177"/>
      <c r="G8" s="178"/>
    </row>
    <row r="9" spans="1:10" s="10" customFormat="1" ht="26.4" x14ac:dyDescent="0.3">
      <c r="A9" s="16"/>
      <c r="B9" s="17" t="s">
        <v>3</v>
      </c>
      <c r="C9" s="17" t="s">
        <v>17</v>
      </c>
      <c r="D9" s="17" t="s">
        <v>18</v>
      </c>
      <c r="E9" s="17" t="s">
        <v>46</v>
      </c>
      <c r="F9" s="17" t="s">
        <v>0</v>
      </c>
      <c r="G9" s="198"/>
      <c r="H9" s="9"/>
      <c r="I9" s="9"/>
      <c r="J9" s="9"/>
    </row>
    <row r="10" spans="1:10" s="10" customFormat="1" x14ac:dyDescent="0.3">
      <c r="A10" s="11" t="s">
        <v>8</v>
      </c>
      <c r="B10" s="5"/>
      <c r="C10" s="5"/>
      <c r="D10" s="5"/>
      <c r="E10" s="5"/>
      <c r="F10" s="18">
        <f>SUM(B10:E10)</f>
        <v>0</v>
      </c>
      <c r="G10" s="199"/>
      <c r="H10" s="9"/>
      <c r="I10" s="9"/>
      <c r="J10" s="9"/>
    </row>
    <row r="11" spans="1:10" s="10" customFormat="1" x14ac:dyDescent="0.3">
      <c r="A11" s="11" t="s">
        <v>1</v>
      </c>
      <c r="B11" s="5"/>
      <c r="C11" s="5"/>
      <c r="D11" s="5"/>
      <c r="E11" s="5"/>
      <c r="F11" s="18">
        <f>SUM(B11:E11)</f>
        <v>0</v>
      </c>
      <c r="G11" s="199"/>
      <c r="H11" s="9"/>
      <c r="I11" s="9"/>
      <c r="J11" s="9"/>
    </row>
    <row r="12" spans="1:10" s="10" customFormat="1" x14ac:dyDescent="0.3">
      <c r="A12" s="19" t="s">
        <v>4</v>
      </c>
      <c r="B12" s="20">
        <f>IFERROR(B11/$F$11,0)</f>
        <v>0</v>
      </c>
      <c r="C12" s="21">
        <f>IFERROR(C11/F11,0)</f>
        <v>0</v>
      </c>
      <c r="D12" s="20">
        <f>IFERROR(D11/(C11+D11),0)</f>
        <v>0</v>
      </c>
      <c r="E12" s="21">
        <f>IFERROR(E11/F11,0)</f>
        <v>0</v>
      </c>
      <c r="F12" s="21">
        <f>IFERROR(F11/F10,0)</f>
        <v>0</v>
      </c>
      <c r="G12" s="199"/>
      <c r="H12" s="9"/>
      <c r="I12" s="9"/>
      <c r="J12" s="9"/>
    </row>
    <row r="13" spans="1:10" s="10" customFormat="1" x14ac:dyDescent="0.3">
      <c r="A13" s="19" t="s">
        <v>2</v>
      </c>
      <c r="B13" s="18">
        <f>B10-B11</f>
        <v>0</v>
      </c>
      <c r="C13" s="18">
        <f>C10-C11</f>
        <v>0</v>
      </c>
      <c r="D13" s="18">
        <f>D10-D11</f>
        <v>0</v>
      </c>
      <c r="E13" s="18">
        <f>E10-E11</f>
        <v>0</v>
      </c>
      <c r="F13" s="18">
        <f>F10-F11</f>
        <v>0</v>
      </c>
      <c r="G13" s="200"/>
      <c r="H13" s="9"/>
      <c r="I13" s="9"/>
      <c r="J13" s="9"/>
    </row>
    <row r="14" spans="1:10" ht="25.5" customHeight="1" x14ac:dyDescent="0.3">
      <c r="A14" s="176" t="s">
        <v>10</v>
      </c>
      <c r="B14" s="177"/>
      <c r="C14" s="177"/>
      <c r="D14" s="177"/>
      <c r="E14" s="177"/>
      <c r="F14" s="177"/>
      <c r="G14" s="178"/>
    </row>
    <row r="15" spans="1:10" s="10" customFormat="1" ht="39.6" x14ac:dyDescent="0.3">
      <c r="A15" s="3" t="s">
        <v>36</v>
      </c>
      <c r="B15" s="4"/>
      <c r="C15" s="39" t="s">
        <v>37</v>
      </c>
      <c r="D15" s="6"/>
      <c r="E15" s="39" t="s">
        <v>54</v>
      </c>
      <c r="F15" s="40">
        <f>IFERROR(B17/C17,0)</f>
        <v>0</v>
      </c>
      <c r="G15" s="184"/>
      <c r="H15" s="9"/>
      <c r="I15" s="9"/>
      <c r="J15" s="9"/>
    </row>
    <row r="16" spans="1:10" s="10" customFormat="1" ht="52.8" x14ac:dyDescent="0.3">
      <c r="A16" s="3" t="s">
        <v>52</v>
      </c>
      <c r="B16" s="39" t="s">
        <v>53</v>
      </c>
      <c r="C16" s="39" t="s">
        <v>9</v>
      </c>
      <c r="D16" s="41" t="s">
        <v>47</v>
      </c>
      <c r="E16" s="39" t="s">
        <v>55</v>
      </c>
      <c r="F16" s="39" t="s">
        <v>56</v>
      </c>
      <c r="G16" s="185"/>
      <c r="H16" s="9"/>
      <c r="I16" s="9"/>
      <c r="J16" s="9"/>
    </row>
    <row r="17" spans="1:10" s="10" customFormat="1" x14ac:dyDescent="0.3">
      <c r="A17" s="27">
        <f>C11</f>
        <v>0</v>
      </c>
      <c r="B17" s="42">
        <f>C13</f>
        <v>0</v>
      </c>
      <c r="C17" s="42">
        <f>IFERROR(A17/D15,0)</f>
        <v>0</v>
      </c>
      <c r="D17" s="43">
        <f>IFERROR(B17/B15,0)</f>
        <v>0</v>
      </c>
      <c r="E17" s="40">
        <f>IFERROR(F15/B15,0)</f>
        <v>0</v>
      </c>
      <c r="F17" s="44">
        <f>IFERROR(E17/4,0)</f>
        <v>0</v>
      </c>
      <c r="G17" s="185"/>
      <c r="H17" s="9"/>
      <c r="I17" s="9"/>
      <c r="J17" s="9"/>
    </row>
    <row r="18" spans="1:10" ht="24.75" customHeight="1" x14ac:dyDescent="0.3">
      <c r="A18" s="176" t="s">
        <v>69</v>
      </c>
      <c r="B18" s="177"/>
      <c r="C18" s="177"/>
      <c r="D18" s="177"/>
      <c r="E18" s="177"/>
      <c r="F18" s="177"/>
      <c r="G18" s="178"/>
    </row>
    <row r="19" spans="1:10" s="10" customFormat="1" ht="39.6" x14ac:dyDescent="0.3">
      <c r="A19" s="22"/>
      <c r="B19" s="17" t="s">
        <v>19</v>
      </c>
      <c r="C19" s="17" t="s">
        <v>40</v>
      </c>
      <c r="D19" s="17" t="s">
        <v>38</v>
      </c>
      <c r="E19" s="17" t="s">
        <v>39</v>
      </c>
      <c r="F19" s="17" t="s">
        <v>44</v>
      </c>
      <c r="G19" s="181"/>
      <c r="H19" s="9"/>
      <c r="I19" s="9"/>
    </row>
    <row r="20" spans="1:10" s="10" customFormat="1" x14ac:dyDescent="0.3">
      <c r="A20" s="35" t="s">
        <v>72</v>
      </c>
      <c r="B20" s="45"/>
      <c r="C20" s="46">
        <f>IFERROR(AVERAGE(B20:B22),0)</f>
        <v>0</v>
      </c>
      <c r="D20" s="23">
        <f>IFERROR(C10/C20,0)</f>
        <v>0</v>
      </c>
      <c r="E20" s="47">
        <f>IFERROR(D20/12,0)</f>
        <v>0</v>
      </c>
      <c r="F20" s="46">
        <f>C10/12</f>
        <v>0</v>
      </c>
      <c r="G20" s="182"/>
      <c r="H20" s="9"/>
      <c r="I20" s="9"/>
    </row>
    <row r="21" spans="1:10" s="10" customFormat="1" ht="39.6" x14ac:dyDescent="0.3">
      <c r="A21" s="35" t="s">
        <v>73</v>
      </c>
      <c r="B21" s="45"/>
      <c r="C21" s="17" t="s">
        <v>42</v>
      </c>
      <c r="D21" s="24" t="s">
        <v>41</v>
      </c>
      <c r="E21" s="24" t="s">
        <v>43</v>
      </c>
      <c r="F21" s="24" t="s">
        <v>44</v>
      </c>
      <c r="G21" s="182"/>
      <c r="H21" s="9"/>
      <c r="I21" s="9"/>
    </row>
    <row r="22" spans="1:10" s="10" customFormat="1" x14ac:dyDescent="0.3">
      <c r="A22" s="35" t="s">
        <v>74</v>
      </c>
      <c r="B22" s="45"/>
      <c r="C22" s="48"/>
      <c r="D22" s="23">
        <f>IFERROR(C10/C22,0)</f>
        <v>0</v>
      </c>
      <c r="E22" s="25">
        <f>IFERROR(D22/12,0)</f>
        <v>0</v>
      </c>
      <c r="F22" s="26">
        <f>C10/12</f>
        <v>0</v>
      </c>
      <c r="G22" s="183"/>
      <c r="H22" s="9"/>
      <c r="I22" s="9"/>
    </row>
    <row r="23" spans="1:10" ht="15.6" x14ac:dyDescent="0.3">
      <c r="A23" s="28"/>
      <c r="B23" s="179" t="s">
        <v>20</v>
      </c>
      <c r="C23" s="180"/>
      <c r="D23" s="179" t="s">
        <v>34</v>
      </c>
      <c r="E23" s="180"/>
      <c r="F23" s="179" t="s">
        <v>62</v>
      </c>
      <c r="G23" s="180"/>
    </row>
    <row r="24" spans="1:10" ht="26.4" x14ac:dyDescent="0.3">
      <c r="A24" s="36" t="s">
        <v>45</v>
      </c>
      <c r="B24" s="38" t="s">
        <v>33</v>
      </c>
      <c r="C24" s="17" t="s">
        <v>17</v>
      </c>
      <c r="D24" s="38" t="s">
        <v>33</v>
      </c>
      <c r="E24" s="17" t="s">
        <v>17</v>
      </c>
      <c r="F24" s="38" t="s">
        <v>33</v>
      </c>
      <c r="G24" s="17" t="s">
        <v>17</v>
      </c>
      <c r="H24" s="69"/>
    </row>
    <row r="25" spans="1:10" x14ac:dyDescent="0.3">
      <c r="A25" s="37" t="s">
        <v>14</v>
      </c>
      <c r="B25" s="29"/>
      <c r="C25" s="30"/>
      <c r="D25" s="29"/>
      <c r="E25" s="30"/>
      <c r="F25" s="33">
        <f t="shared" ref="F25:F37" si="0">IFERROR(D25/B25,0)</f>
        <v>0</v>
      </c>
      <c r="G25" s="33">
        <f t="shared" ref="G25:G37" si="1">IFERROR(E25/C25,0)</f>
        <v>0</v>
      </c>
    </row>
    <row r="26" spans="1:10" x14ac:dyDescent="0.3">
      <c r="A26" s="37" t="s">
        <v>21</v>
      </c>
      <c r="B26" s="29"/>
      <c r="C26" s="30"/>
      <c r="D26" s="29"/>
      <c r="E26" s="30"/>
      <c r="F26" s="33">
        <f t="shared" si="0"/>
        <v>0</v>
      </c>
      <c r="G26" s="33">
        <f t="shared" si="1"/>
        <v>0</v>
      </c>
    </row>
    <row r="27" spans="1:10" x14ac:dyDescent="0.3">
      <c r="A27" s="37" t="s">
        <v>22</v>
      </c>
      <c r="B27" s="29"/>
      <c r="C27" s="30"/>
      <c r="D27" s="29"/>
      <c r="E27" s="30"/>
      <c r="F27" s="33">
        <f t="shared" si="0"/>
        <v>0</v>
      </c>
      <c r="G27" s="33">
        <f t="shared" si="1"/>
        <v>0</v>
      </c>
    </row>
    <row r="28" spans="1:10" x14ac:dyDescent="0.3">
      <c r="A28" s="37" t="s">
        <v>23</v>
      </c>
      <c r="B28" s="29"/>
      <c r="C28" s="30"/>
      <c r="D28" s="29"/>
      <c r="E28" s="30"/>
      <c r="F28" s="33">
        <f t="shared" si="0"/>
        <v>0</v>
      </c>
      <c r="G28" s="33">
        <f t="shared" si="1"/>
        <v>0</v>
      </c>
    </row>
    <row r="29" spans="1:10" x14ac:dyDescent="0.3">
      <c r="A29" s="37" t="s">
        <v>24</v>
      </c>
      <c r="B29" s="29"/>
      <c r="C29" s="30"/>
      <c r="D29" s="29"/>
      <c r="E29" s="30"/>
      <c r="F29" s="33">
        <f t="shared" si="0"/>
        <v>0</v>
      </c>
      <c r="G29" s="33">
        <f t="shared" si="1"/>
        <v>0</v>
      </c>
    </row>
    <row r="30" spans="1:10" x14ac:dyDescent="0.3">
      <c r="A30" s="37" t="s">
        <v>25</v>
      </c>
      <c r="B30" s="29"/>
      <c r="C30" s="30"/>
      <c r="D30" s="29"/>
      <c r="E30" s="30"/>
      <c r="F30" s="33">
        <f t="shared" si="0"/>
        <v>0</v>
      </c>
      <c r="G30" s="33">
        <f t="shared" si="1"/>
        <v>0</v>
      </c>
    </row>
    <row r="31" spans="1:10" x14ac:dyDescent="0.3">
      <c r="A31" s="37" t="s">
        <v>26</v>
      </c>
      <c r="B31" s="29"/>
      <c r="C31" s="30"/>
      <c r="D31" s="29"/>
      <c r="E31" s="30"/>
      <c r="F31" s="33">
        <f t="shared" si="0"/>
        <v>0</v>
      </c>
      <c r="G31" s="33">
        <f t="shared" si="1"/>
        <v>0</v>
      </c>
    </row>
    <row r="32" spans="1:10" x14ac:dyDescent="0.3">
      <c r="A32" s="37" t="s">
        <v>27</v>
      </c>
      <c r="B32" s="29"/>
      <c r="C32" s="30"/>
      <c r="D32" s="29"/>
      <c r="E32" s="30"/>
      <c r="F32" s="33">
        <f t="shared" si="0"/>
        <v>0</v>
      </c>
      <c r="G32" s="33">
        <f t="shared" si="1"/>
        <v>0</v>
      </c>
    </row>
    <row r="33" spans="1:10" x14ac:dyDescent="0.3">
      <c r="A33" s="37" t="s">
        <v>28</v>
      </c>
      <c r="B33" s="29"/>
      <c r="C33" s="30"/>
      <c r="D33" s="29"/>
      <c r="E33" s="30"/>
      <c r="F33" s="33">
        <f t="shared" si="0"/>
        <v>0</v>
      </c>
      <c r="G33" s="33">
        <f t="shared" si="1"/>
        <v>0</v>
      </c>
    </row>
    <row r="34" spans="1:10" x14ac:dyDescent="0.3">
      <c r="A34" s="37" t="s">
        <v>29</v>
      </c>
      <c r="B34" s="29"/>
      <c r="C34" s="30"/>
      <c r="D34" s="29"/>
      <c r="E34" s="30"/>
      <c r="F34" s="33">
        <f t="shared" si="0"/>
        <v>0</v>
      </c>
      <c r="G34" s="33">
        <f t="shared" si="1"/>
        <v>0</v>
      </c>
    </row>
    <row r="35" spans="1:10" x14ac:dyDescent="0.3">
      <c r="A35" s="37" t="s">
        <v>30</v>
      </c>
      <c r="B35" s="29"/>
      <c r="C35" s="30"/>
      <c r="D35" s="29"/>
      <c r="E35" s="30"/>
      <c r="F35" s="33">
        <f t="shared" si="0"/>
        <v>0</v>
      </c>
      <c r="G35" s="33">
        <f t="shared" si="1"/>
        <v>0</v>
      </c>
    </row>
    <row r="36" spans="1:10" x14ac:dyDescent="0.3">
      <c r="A36" s="37" t="s">
        <v>31</v>
      </c>
      <c r="B36" s="29"/>
      <c r="C36" s="30"/>
      <c r="D36" s="29"/>
      <c r="E36" s="30"/>
      <c r="F36" s="33">
        <f t="shared" si="0"/>
        <v>0</v>
      </c>
      <c r="G36" s="33">
        <f t="shared" si="1"/>
        <v>0</v>
      </c>
    </row>
    <row r="37" spans="1:10" x14ac:dyDescent="0.3">
      <c r="A37" s="37" t="s">
        <v>32</v>
      </c>
      <c r="B37" s="31">
        <f>SUM(B25:B36)</f>
        <v>0</v>
      </c>
      <c r="C37" s="32">
        <f>SUM(C25:C36)</f>
        <v>0</v>
      </c>
      <c r="D37" s="31">
        <f>SUM(D25:D36)</f>
        <v>0</v>
      </c>
      <c r="E37" s="32">
        <f>SUM(E25:E36)</f>
        <v>0</v>
      </c>
      <c r="F37" s="33">
        <f t="shared" si="0"/>
        <v>0</v>
      </c>
      <c r="G37" s="33">
        <f t="shared" si="1"/>
        <v>0</v>
      </c>
    </row>
    <row r="38" spans="1:10" x14ac:dyDescent="0.3">
      <c r="A38" s="37" t="s">
        <v>35</v>
      </c>
      <c r="B38" s="31"/>
      <c r="C38" s="33">
        <f>IFERROR(C37/C10,0)</f>
        <v>0</v>
      </c>
      <c r="D38" s="34"/>
      <c r="E38" s="33">
        <f>IFERROR(E37/C10,0)</f>
        <v>0</v>
      </c>
      <c r="F38" s="34"/>
      <c r="G38" s="31"/>
    </row>
    <row r="39" spans="1:10" s="10" customFormat="1" ht="25.5" customHeight="1" x14ac:dyDescent="0.3">
      <c r="A39" s="170" t="s">
        <v>13</v>
      </c>
      <c r="B39" s="171"/>
      <c r="C39" s="171"/>
      <c r="D39" s="171"/>
      <c r="E39" s="171"/>
      <c r="F39" s="171"/>
      <c r="G39" s="172"/>
      <c r="H39" s="9"/>
      <c r="I39" s="9"/>
      <c r="J39" s="9"/>
    </row>
    <row r="40" spans="1:10" s="10" customFormat="1" ht="54.75" customHeight="1" x14ac:dyDescent="0.3">
      <c r="A40" s="173" t="s">
        <v>63</v>
      </c>
      <c r="B40" s="174"/>
      <c r="C40" s="174"/>
      <c r="D40" s="174"/>
      <c r="E40" s="174"/>
      <c r="F40" s="174"/>
      <c r="G40" s="175"/>
      <c r="H40" s="9"/>
      <c r="I40" s="9"/>
      <c r="J40" s="9"/>
    </row>
    <row r="41" spans="1:10" x14ac:dyDescent="0.25">
      <c r="A41" s="213" t="s">
        <v>71</v>
      </c>
      <c r="B41" s="214"/>
      <c r="C41" s="214"/>
      <c r="D41" s="214"/>
      <c r="E41" s="214"/>
      <c r="F41" s="214"/>
      <c r="G41" s="215"/>
      <c r="H41" s="68"/>
    </row>
    <row r="42" spans="1:10" x14ac:dyDescent="0.25">
      <c r="A42" s="216" t="s">
        <v>57</v>
      </c>
      <c r="B42" s="217"/>
      <c r="C42" s="217"/>
      <c r="D42" s="217"/>
      <c r="E42" s="217"/>
      <c r="F42" s="217"/>
      <c r="G42" s="218"/>
      <c r="H42" s="68"/>
    </row>
    <row r="43" spans="1:10" x14ac:dyDescent="0.25">
      <c r="A43" s="219" t="s">
        <v>58</v>
      </c>
      <c r="B43" s="220"/>
      <c r="C43" s="220"/>
      <c r="D43" s="220"/>
      <c r="E43" s="220"/>
      <c r="F43" s="220"/>
      <c r="G43" s="221"/>
      <c r="H43" s="68"/>
    </row>
    <row r="44" spans="1:10" x14ac:dyDescent="0.3">
      <c r="A44" s="222" t="s">
        <v>61</v>
      </c>
      <c r="B44" s="223"/>
      <c r="C44" s="223"/>
      <c r="D44" s="223"/>
      <c r="E44" s="223"/>
      <c r="F44" s="223"/>
      <c r="G44" s="224"/>
      <c r="H44" s="68"/>
    </row>
    <row r="45" spans="1:10" x14ac:dyDescent="0.3">
      <c r="A45" s="222"/>
      <c r="B45" s="223"/>
      <c r="C45" s="223"/>
      <c r="D45" s="223"/>
      <c r="E45" s="223"/>
      <c r="F45" s="223"/>
      <c r="G45" s="224"/>
      <c r="H45" s="68"/>
    </row>
    <row r="46" spans="1:10" x14ac:dyDescent="0.3">
      <c r="A46" s="201" t="s">
        <v>60</v>
      </c>
      <c r="B46" s="202"/>
      <c r="C46" s="202"/>
      <c r="D46" s="202"/>
      <c r="E46" s="202"/>
      <c r="F46" s="202"/>
      <c r="G46" s="203"/>
      <c r="H46" s="68"/>
    </row>
    <row r="47" spans="1:10" x14ac:dyDescent="0.3">
      <c r="A47" s="225"/>
      <c r="B47" s="202"/>
      <c r="C47" s="202"/>
      <c r="D47" s="202"/>
      <c r="E47" s="202"/>
      <c r="F47" s="202"/>
      <c r="G47" s="203"/>
      <c r="H47" s="68"/>
    </row>
    <row r="48" spans="1:10" x14ac:dyDescent="0.3">
      <c r="A48" s="201" t="s">
        <v>59</v>
      </c>
      <c r="B48" s="202"/>
      <c r="C48" s="202"/>
      <c r="D48" s="202"/>
      <c r="E48" s="202"/>
      <c r="F48" s="202"/>
      <c r="G48" s="203"/>
      <c r="H48" s="68"/>
    </row>
    <row r="49" spans="1:8" x14ac:dyDescent="0.3">
      <c r="A49" s="204"/>
      <c r="B49" s="205"/>
      <c r="C49" s="205"/>
      <c r="D49" s="205"/>
      <c r="E49" s="205"/>
      <c r="F49" s="205"/>
      <c r="G49" s="206"/>
      <c r="H49" s="68"/>
    </row>
    <row r="50" spans="1:8" x14ac:dyDescent="0.3">
      <c r="A50" s="62"/>
      <c r="B50" s="63"/>
      <c r="C50" s="63"/>
      <c r="D50" s="63"/>
      <c r="E50" s="63"/>
      <c r="F50" s="63"/>
      <c r="G50" s="64"/>
      <c r="H50" s="67"/>
    </row>
    <row r="51" spans="1:8" x14ac:dyDescent="0.3">
      <c r="A51" s="207" t="s">
        <v>65</v>
      </c>
      <c r="B51" s="207"/>
      <c r="C51" s="207"/>
      <c r="D51" s="207"/>
      <c r="E51" s="207" t="s">
        <v>66</v>
      </c>
      <c r="F51" s="209" t="s">
        <v>67</v>
      </c>
      <c r="G51" s="210"/>
      <c r="H51" s="67"/>
    </row>
    <row r="52" spans="1:8" x14ac:dyDescent="0.3">
      <c r="A52" s="208"/>
      <c r="B52" s="208"/>
      <c r="C52" s="208"/>
      <c r="D52" s="208"/>
      <c r="E52" s="208"/>
      <c r="F52" s="211"/>
      <c r="G52" s="212"/>
      <c r="H52" s="68"/>
    </row>
  </sheetData>
  <mergeCells count="25">
    <mergeCell ref="A48:G49"/>
    <mergeCell ref="A51:D52"/>
    <mergeCell ref="E51:E52"/>
    <mergeCell ref="F51:G52"/>
    <mergeCell ref="A41:G41"/>
    <mergeCell ref="A42:G42"/>
    <mergeCell ref="A43:G43"/>
    <mergeCell ref="A44:G45"/>
    <mergeCell ref="A46:G47"/>
    <mergeCell ref="A2:G2"/>
    <mergeCell ref="A3:G3"/>
    <mergeCell ref="A8:G8"/>
    <mergeCell ref="A18:G18"/>
    <mergeCell ref="A4:G4"/>
    <mergeCell ref="A5:G5"/>
    <mergeCell ref="C6:G6"/>
    <mergeCell ref="G9:G13"/>
    <mergeCell ref="A39:G39"/>
    <mergeCell ref="A40:G40"/>
    <mergeCell ref="A14:G14"/>
    <mergeCell ref="B23:C23"/>
    <mergeCell ref="D23:E23"/>
    <mergeCell ref="F23:G23"/>
    <mergeCell ref="G19:G22"/>
    <mergeCell ref="G15:G17"/>
  </mergeCells>
  <conditionalFormatting sqref="E37">
    <cfRule type="colorScale" priority="1">
      <colorScale>
        <cfvo type="num" val="&quot;&lt;C10*.95&quot;"/>
        <cfvo type="max"/>
        <color rgb="FFFF0000"/>
        <color rgb="FFFFEF9C"/>
      </colorScale>
    </cfRule>
    <cfRule type="expression" dxfId="40" priority="2" stopIfTrue="1">
      <formula>"&lt;C10*.95"</formula>
    </cfRule>
  </conditionalFormatting>
  <dataValidations count="76">
    <dataValidation type="custom" allowBlank="1" showInputMessage="1" showErrorMessage="1" prompt="Total must equal total budget for Materials/Program Support/Labor" sqref="C37">
      <formula1>C10</formula1>
    </dataValidation>
    <dataValidation type="decimal" errorStyle="information" allowBlank="1" showInputMessage="1" showErrorMessage="1" error="Warning" prompt="Total must equal total budget for Materials/Program Support/Labor_x000a_" sqref="E37">
      <formula1>C10*0.95</formula1>
      <formula2>C10*1.05</formula2>
    </dataValidation>
    <dataValidation errorStyle="warning" operator="equal" allowBlank="1" showInputMessage="1" showErrorMessage="1" prompt="This value should equal 100%." sqref="C38"/>
    <dataValidation allowBlank="1" showInputMessage="1" showErrorMessage="1" prompt="This value should equal 100%." sqref="E38"/>
    <dataValidation allowBlank="1" showInputMessage="1" showErrorMessage="1" prompt="If necessary, adjust projections for December here.  Once this month is reported enter the completed expenditure tally here." sqref="E36"/>
    <dataValidation allowBlank="1" showInputMessage="1" showErrorMessage="1" prompt="If necessary, adjust projections for November here.  Once this month is reported enter the completed expenditure tally here." sqref="E35"/>
    <dataValidation allowBlank="1" showInputMessage="1" showErrorMessage="1" prompt="If necessary, adjust projections for October here.  Once this month is reported enter the completed expenditure tally here." sqref="E34"/>
    <dataValidation allowBlank="1" showInputMessage="1" showErrorMessage="1" prompt="If necessary, adjust projections for September here.  Once this month is reported enter the completed expenditure tally here." sqref="E33"/>
    <dataValidation allowBlank="1" showInputMessage="1" showErrorMessage="1" prompt="If necessary, adjust projections for August here.  Once this month is reported enter the completed expenditure tally here." sqref="E32"/>
    <dataValidation allowBlank="1" showInputMessage="1" showErrorMessage="1" prompt="If necessary, adjust projections for July here.  Once this month is reported enter the completed expenditure tally here." sqref="E31"/>
    <dataValidation allowBlank="1" showInputMessage="1" showErrorMessage="1" prompt="If necessary, adjust projections for December here.  Once this month is reported enter the completed unit tally here." sqref="D36"/>
    <dataValidation allowBlank="1" showInputMessage="1" showErrorMessage="1" prompt="If necessary, adjust projections for November here.  Once this month is reported enter the completed unit tally here." sqref="D35"/>
    <dataValidation allowBlank="1" showInputMessage="1" showErrorMessage="1" prompt="If necessary, adjust projections for October here.  Once this month is reported enter the completed unit tally here." sqref="D34"/>
    <dataValidation allowBlank="1" showInputMessage="1" showErrorMessage="1" prompt="If necessary, adjust projections for September here.  Once this month is reported enter the completed unit tally here." sqref="D33"/>
    <dataValidation allowBlank="1" showInputMessage="1" showErrorMessage="1" prompt="If necessary, adjust projections for August here.  Once this month is reported enter the completed unit tally here." sqref="D32"/>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If necessary, adjust projections for July here.  Once this month is reported enter the completed unit tally here.  Must have 50% of unit production completed or 50% of funds expended by the seventh reporting deadline." sqref="D31">
      <formula1>0</formula1>
      <formula2>100</formula2>
    </dataValidation>
    <dataValidation allowBlank="1" showInputMessage="1" showErrorMessage="1" prompt="Enter initial expenditure projection for December here." sqref="C36"/>
    <dataValidation allowBlank="1" showInputMessage="1" showErrorMessage="1" prompt="Enter initial expenditure projection for November here." sqref="C35"/>
    <dataValidation allowBlank="1" showInputMessage="1" showErrorMessage="1" prompt="Enter initial expenditure projection for October here." sqref="C34"/>
    <dataValidation allowBlank="1" showInputMessage="1" showErrorMessage="1" prompt="Enter initial expenditure projection for September here." sqref="C33"/>
    <dataValidation allowBlank="1" showInputMessage="1" showErrorMessage="1" prompt="Enter initial expenditure projection for August here." sqref="C32"/>
    <dataValidation allowBlank="1" showInputMessage="1" showErrorMessage="1" prompt="Enter initial expenditure projection for July here." sqref="C31"/>
    <dataValidation allowBlank="1" showInputMessage="1" showErrorMessage="1" prompt="Enter initial unit projection for December here." sqref="B36"/>
    <dataValidation allowBlank="1" showInputMessage="1" showErrorMessage="1" prompt="Enter initial unit projection for November here." sqref="B35"/>
    <dataValidation allowBlank="1" showInputMessage="1" showErrorMessage="1" prompt="Enter initial unit projection for October here." sqref="B34"/>
    <dataValidation allowBlank="1" showInputMessage="1" showErrorMessage="1" prompt="Enter initial unit projection for September here." sqref="B33"/>
    <dataValidation allowBlank="1" showInputMessage="1" showErrorMessage="1" prompt="Enter initial unit projection for August here." sqref="B32"/>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Enter initial unit projection for July here. Must have 50% of unit production completed or 50% of funds expended by the seventh reporting deadline. Ensure this requirement is met before moving forward." sqref="B31">
      <formula1>0</formula1>
      <formula2>100</formula2>
    </dataValidation>
    <dataValidation allowBlank="1" showInputMessage="1" showErrorMessage="1" prompt="If necessary, adjust projections for June here.  Once this month is reported enter the completed expenditure tally here." sqref="E30"/>
    <dataValidation allowBlank="1" showInputMessage="1" showErrorMessage="1" prompt="If necessary, adjust projections for May here.  Once this month is reported enter the completed expenditure tally here." sqref="E29"/>
    <dataValidation allowBlank="1" showInputMessage="1" showErrorMessage="1" prompt="If necessary, adjust projections for April here.  Once this month is reported enter the completed expenditure tally here." sqref="E28"/>
    <dataValidation allowBlank="1" showInputMessage="1" showErrorMessage="1" prompt="If necessary, adjust projections for March here.  Once this month is reported enter the completed expenditure tally here." sqref="E27"/>
    <dataValidation allowBlank="1" showInputMessage="1" showErrorMessage="1" prompt="If necessary, adjust projections for February here.  Once this month is reported enter the completed expenditure tally here." sqref="E26"/>
    <dataValidation allowBlank="1" showInputMessage="1" showErrorMessage="1" prompt="If necessary, adjust projections for January here.  Once this month is reported enter the completed expenditure tally here." sqref="E25"/>
    <dataValidation errorStyle="warning" operator="greaterThanOrEqual" allowBlank="1" showInputMessage="1" showErrorMessage="1" errorTitle="Deobligation Criteria" error="Must have 25% of unit production completed or 20% of funds expended by the fifth reporting deadline" prompt="If necessary, adjust projections for June here.  Once this month is reported enter the completed unit tally here." sqref="D30"/>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If necessary, adjust projections for May here.  Once this month is reported enter the completed unit tally here.  Must have 25% of unit production completed or 20% of funds expended by the fifth reporting deadline." sqref="D29">
      <formula1>0</formula1>
      <formula2>100</formula2>
    </dataValidation>
    <dataValidation errorStyle="warning" operator="greaterThanOrEqual" allowBlank="1" showInputMessage="1" showErrorMessage="1" errorTitle="Deobligation Criteria" error="Must have 1 unit completed by third reporting deadline" prompt="If necessary, adjust projections for April here.  Once this month is reported enter the completed unit tally here." sqref="D28"/>
    <dataValidation type="whole" errorStyle="information" operator="greaterThanOrEqual" allowBlank="1" showInputMessage="1" showErrorMessage="1" errorTitle="Reminder" error="Must have 1 unit completed by third reporting deadline. Ensure this requirement is met before moving forward." prompt="If necessary, adjust projections for March here.  Once this month is reported enter the completed unit tally here.  Must have 1 unit completed by third reporting deadline. " sqref="D27">
      <formula1>1</formula1>
    </dataValidation>
    <dataValidation errorStyle="information" operator="greaterThanOrEqual" allowBlank="1" showInputMessage="1" showErrorMessage="1" errorTitle="Deobligation Criteria" error="Must have 1 unit completed by third reporting deadline" prompt="If necessary, adjust projections for January here.  Once this month is reported enter the completed unit tally here." sqref="D25"/>
    <dataValidation allowBlank="1" showInputMessage="1" showErrorMessage="1" prompt="Enter initial expenditure projection for June here." sqref="C30"/>
    <dataValidation allowBlank="1" showInputMessage="1" showErrorMessage="1" prompt="Enter initial expenditure projection for May here." sqref="C29"/>
    <dataValidation allowBlank="1" showInputMessage="1" showErrorMessage="1" prompt="Enter initial expenditure projection for April here." sqref="C28"/>
    <dataValidation allowBlank="1" showInputMessage="1" showErrorMessage="1" prompt="Enter initial expenditure projection for March here." sqref="C27"/>
    <dataValidation allowBlank="1" showInputMessage="1" showErrorMessage="1" prompt="Enter initial expenditure projection for February here." sqref="C26"/>
    <dataValidation allowBlank="1" showInputMessage="1" showErrorMessage="1" prompt="Enter initial expenditure projection for January here." sqref="C25"/>
    <dataValidation errorStyle="information" allowBlank="1" showInputMessage="1" showErrorMessage="1" errorTitle="Deobligation Criteria" error="Must have 25% of unit production completed or 20% of funds expended by the fifth reporting deadline" prompt="Enter initial unit projection for June here. " sqref="B30"/>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prompt="Enter initial unit projection for May here. Must have 25% of unit production completed or 20% of funds expended by the fifth reporting deadline." sqref="B29">
      <formula1>0</formula1>
      <formula2>100</formula2>
    </dataValidation>
    <dataValidation errorStyle="information" operator="greaterThanOrEqual" allowBlank="1" showInputMessage="1" showErrorMessage="1" errorTitle="Deobligation Criteria" error="Must have 1 unit completed by third reporting deadline" prompt="Enter initial unit projection for April here." sqref="B28"/>
    <dataValidation type="whole" errorStyle="information" operator="greaterThanOrEqual" allowBlank="1" showInputMessage="1" showErrorMessage="1" errorTitle="Reminder" error="Must have 1 unit completed by third reporting deadline. Ensure this requirement is met before moving forward." prompt="Enter initial unit projection for March here.  Must have 1 unit completed by third reporting deadline. " sqref="B27">
      <formula1>1</formula1>
    </dataValidation>
    <dataValidation allowBlank="1" showInputMessage="1" showErrorMessage="1" prompt="Enter initial unit projection for February here." sqref="B26"/>
    <dataValidation operator="greaterThanOrEqual" allowBlank="1" showInputMessage="1" showErrorMessage="1" prompt="Enter initial unit projection for January here." sqref="B25"/>
    <dataValidation errorStyle="information" operator="greaterThanOrEqual" allowBlank="1" showInputMessage="1" showErrorMessage="1" errorTitle="Deobligation Criteria" error="Must have 1 unit completed by third reporting deadline" prompt="If necessary, adjust projections for February here.  Once this month is reported enter the completed unit tally here." sqref="D26"/>
    <dataValidation type="whole" allowBlank="1" showInputMessage="1" showErrorMessage="1" prompt="Input the number of months remaining in the program year. " sqref="B15">
      <formula1>1</formula1>
      <formula2>52</formula2>
    </dataValidation>
    <dataValidation type="whole" allowBlank="1" showInputMessage="1" showErrorMessage="1" prompt="Input the cumulative number of units weatherized for the current program year." sqref="D15">
      <formula1>0</formula1>
      <formula2>10000</formula2>
    </dataValidation>
    <dataValidation allowBlank="1" showInputMessage="1" showErrorMessage="1" prompt="If you would like to use a different CPU for planning, enter it here." sqref="C22"/>
    <dataValidation allowBlank="1" showInputMessage="1" showErrorMessage="1" prompt="Input the average CPU for this program year.  This is found in the final expenditure report." sqref="B20:B21"/>
    <dataValidation allowBlank="1" showInputMessage="1" showErrorMessage="1" prompt="Input the approved Materials/Program Support/Labor budget amount found in Exhibit A of current contract. " sqref="C10"/>
    <dataValidation allowBlank="1" showInputMessage="1" showErrorMessage="1" prompt="Input the expended amount of the Materials/Program Support/Labor budget. This should be the same as what was reported in line 2 of the monthly expenditure report under &quot;Cumulative.&quot;" sqref="C11"/>
    <dataValidation allowBlank="1" showInputMessage="1" showErrorMessage="1" prompt="Input the expended amount of the Health and Safety budget.This should be the same as what was reported in line 3 of the monthly expenditure report under &quot;Cumulative.&quot;" sqref="D11"/>
    <dataValidation allowBlank="1" showInputMessage="1" showErrorMessage="1" prompt="Input the expended amount of the Training and Technical Assistance budget. This should be the same as what was reported in line 4 of the monthly expenditure report under &quot;Cumulative.&quot;" sqref="E11"/>
    <dataValidation type="list" allowBlank="1" showInputMessage="1" showErrorMessage="1" prompt="Select current program year" sqref="F7">
      <formula1>" PY19, PY20, PY21, PY22, PY23, PY24, PY25"</formula1>
    </dataValidation>
    <dataValidation type="list" allowBlank="1" showInputMessage="1" showErrorMessage="1" prompt="Input current program year contract term" sqref="D7">
      <formula1>"Jan 1 - Dec 31, Jul 1 - Jun 30, Other"</formula1>
    </dataValidation>
    <dataValidation allowBlank="1" showInputMessage="1" showErrorMessage="1" prompt="Input current program year contract number" sqref="B7"/>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type="list" allowBlank="1" showInputMessage="1" showErrorMessage="1" prompt="Select current program year minus 3" sqref="A20">
      <formula1>" PY18, PY19, PY20, PY21, PY22, PY23, PY24"</formula1>
    </dataValidation>
    <dataValidation type="list" allowBlank="1" showInputMessage="1" showErrorMessage="1" prompt="Select current program year minus 2" sqref="A21">
      <formula1>" PY18, PY19, PY20, PY21, PY22, PY23, PY24"</formula1>
    </dataValidation>
    <dataValidation type="list" allowBlank="1" showInputMessage="1" showErrorMessage="1" prompt="Select current program year minus 1" sqref="A22">
      <formula1>" PY18, PY19, PY20, PY21, PY22, PY23, PY24"</formula1>
    </dataValidation>
    <dataValidation allowBlank="1" showInputMessage="1" showErrorMessage="1" prompt="Health and Safety expenditures cannot exceed % of total Materials/Program Support/Labor and Health &amp; Safety expenditures as defined per TAC 6.415 (a)._x000a_" sqref="D12"/>
    <dataValidation allowBlank="1" showInputMessage="1" showErrorMessage="1" prompt="Use this form to help with your production planning for LIHEAP WAP." sqref="A3:G3"/>
    <dataValidation allowBlank="1" showInputMessage="1" showErrorMessage="1" prompt="Input the approved Administration budget amount found in Exhibit A of current contract. " sqref="B10"/>
    <dataValidation allowBlank="1" showInputMessage="1" showErrorMessage="1" prompt="Input the approved Health and Safety budget amount found in Exhibit A of current contract. " sqref="D10"/>
    <dataValidation allowBlank="1" showInputMessage="1" showErrorMessage="1" prompt="Input the approved Training and Technical Assistance budget amount found in Exhibit A of current contract. " sqref="E10"/>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This budget line item percentage is capped. See Exhibit A of your LIHEAP WAP Contract for the percentage cap amount. It is the Subrecipient's responsibility to ensure that by the end of the contract term the maximum allowable percentage is not exceeded." sqref="B12"/>
    <dataValidation type="custom" errorStyle="warning" allowBlank="1" showInputMessage="1" showErrorMessage="1" errorTitle="Deobligation Critera " error="Must have 1 unit completed by third reporting deadline" sqref="H28">
      <formula1>FALSE</formula1>
    </dataValidation>
    <dataValidation allowBlank="1" showInputMessage="1" showErrorMessage="1" prompt="Health and Safety expenditures cannot exceed % of total Materials/Program Support/Labor and Health &amp; Safety expenditures as defined per TAC 6.415 (a)." sqref="B22"/>
  </dataValidations>
  <pageMargins left="0.75" right="0.2" top="0.75" bottom="0.2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heetViews>
  <sheetFormatPr defaultColWidth="9.109375" defaultRowHeight="14.4" x14ac:dyDescent="0.3"/>
  <cols>
    <col min="1" max="1" width="17" style="9" customWidth="1"/>
    <col min="2" max="2" width="16.109375" style="9" customWidth="1"/>
    <col min="3" max="3" width="17.6640625" style="9" customWidth="1"/>
    <col min="4" max="4" width="18.5546875" style="9" customWidth="1"/>
    <col min="5" max="5" width="20.33203125" style="9" customWidth="1"/>
    <col min="6" max="6" width="15.88671875" style="9" customWidth="1"/>
    <col min="7" max="7" width="18.88671875" style="9" customWidth="1"/>
    <col min="8" max="8" width="13.44140625" style="9" bestFit="1" customWidth="1"/>
    <col min="9" max="16384" width="9.109375" style="9"/>
  </cols>
  <sheetData>
    <row r="1" spans="1:8" ht="2.25" customHeight="1" x14ac:dyDescent="0.3">
      <c r="A1" s="56" t="s">
        <v>15</v>
      </c>
      <c r="B1" s="57"/>
      <c r="C1" s="57"/>
      <c r="D1" s="57"/>
      <c r="E1" s="57"/>
      <c r="F1" s="57"/>
      <c r="G1" s="57"/>
      <c r="H1" s="58"/>
    </row>
    <row r="2" spans="1:8" ht="19.8" x14ac:dyDescent="0.3">
      <c r="A2" s="186" t="s">
        <v>49</v>
      </c>
      <c r="B2" s="187"/>
      <c r="C2" s="187"/>
      <c r="D2" s="187"/>
      <c r="E2" s="187"/>
      <c r="F2" s="187"/>
      <c r="G2" s="188"/>
      <c r="H2" s="181"/>
    </row>
    <row r="3" spans="1:8" ht="19.8" x14ac:dyDescent="0.3">
      <c r="A3" s="189" t="s">
        <v>11</v>
      </c>
      <c r="B3" s="190"/>
      <c r="C3" s="190"/>
      <c r="D3" s="190"/>
      <c r="E3" s="190"/>
      <c r="F3" s="190"/>
      <c r="G3" s="191"/>
      <c r="H3" s="182"/>
    </row>
    <row r="4" spans="1:8" s="10" customFormat="1" ht="13.2" x14ac:dyDescent="0.3">
      <c r="A4" s="170" t="s">
        <v>12</v>
      </c>
      <c r="B4" s="171"/>
      <c r="C4" s="171"/>
      <c r="D4" s="171"/>
      <c r="E4" s="171"/>
      <c r="F4" s="171"/>
      <c r="G4" s="172"/>
      <c r="H4" s="182"/>
    </row>
    <row r="5" spans="1:8" s="10" customFormat="1" ht="36.75" customHeight="1" x14ac:dyDescent="0.3">
      <c r="A5" s="192" t="s">
        <v>64</v>
      </c>
      <c r="B5" s="193"/>
      <c r="C5" s="193"/>
      <c r="D5" s="193"/>
      <c r="E5" s="193"/>
      <c r="F5" s="193"/>
      <c r="G5" s="194"/>
      <c r="H5" s="182"/>
    </row>
    <row r="6" spans="1:8" s="10" customFormat="1" ht="13.2" x14ac:dyDescent="0.3">
      <c r="A6" s="1" t="s">
        <v>16</v>
      </c>
      <c r="B6" s="2"/>
      <c r="C6" s="195"/>
      <c r="D6" s="196"/>
      <c r="E6" s="196"/>
      <c r="F6" s="196"/>
      <c r="G6" s="197"/>
      <c r="H6" s="182"/>
    </row>
    <row r="7" spans="1:8" s="10" customFormat="1" ht="13.2" x14ac:dyDescent="0.3">
      <c r="A7" s="11" t="s">
        <v>5</v>
      </c>
      <c r="B7" s="12"/>
      <c r="C7" s="11" t="s">
        <v>6</v>
      </c>
      <c r="D7" s="13"/>
      <c r="E7" s="11" t="s">
        <v>7</v>
      </c>
      <c r="F7" s="14" t="s">
        <v>93</v>
      </c>
      <c r="G7" s="15"/>
      <c r="H7" s="182"/>
    </row>
    <row r="8" spans="1:8" ht="19.8" x14ac:dyDescent="0.3">
      <c r="A8" s="176" t="s">
        <v>68</v>
      </c>
      <c r="B8" s="177"/>
      <c r="C8" s="177"/>
      <c r="D8" s="177"/>
      <c r="E8" s="177"/>
      <c r="F8" s="177"/>
      <c r="G8" s="178"/>
      <c r="H8" s="183"/>
    </row>
    <row r="9" spans="1:8" s="10" customFormat="1" ht="39.6" x14ac:dyDescent="0.3">
      <c r="A9" s="16"/>
      <c r="B9" s="17" t="s">
        <v>3</v>
      </c>
      <c r="C9" s="51" t="s">
        <v>50</v>
      </c>
      <c r="D9" s="52" t="s">
        <v>51</v>
      </c>
      <c r="E9" s="17" t="s">
        <v>17</v>
      </c>
      <c r="F9" s="17" t="s">
        <v>18</v>
      </c>
      <c r="G9" s="17" t="s">
        <v>46</v>
      </c>
      <c r="H9" s="17" t="s">
        <v>0</v>
      </c>
    </row>
    <row r="10" spans="1:8" s="10" customFormat="1" ht="13.2" x14ac:dyDescent="0.3">
      <c r="A10" s="11" t="s">
        <v>8</v>
      </c>
      <c r="B10" s="5"/>
      <c r="C10" s="5"/>
      <c r="D10" s="5"/>
      <c r="E10" s="5"/>
      <c r="F10" s="5"/>
      <c r="G10" s="5"/>
      <c r="H10" s="18">
        <f>SUM(B10:G10)</f>
        <v>0</v>
      </c>
    </row>
    <row r="11" spans="1:8" s="10" customFormat="1" ht="13.2" x14ac:dyDescent="0.3">
      <c r="A11" s="11" t="s">
        <v>1</v>
      </c>
      <c r="B11" s="5"/>
      <c r="C11" s="5"/>
      <c r="D11" s="5"/>
      <c r="E11" s="5"/>
      <c r="F11" s="5"/>
      <c r="G11" s="5"/>
      <c r="H11" s="18">
        <f>SUM(B11:G11)</f>
        <v>0</v>
      </c>
    </row>
    <row r="12" spans="1:8" s="10" customFormat="1" ht="13.2" x14ac:dyDescent="0.3">
      <c r="A12" s="19" t="s">
        <v>4</v>
      </c>
      <c r="B12" s="20">
        <f>IFERROR(B11/$H$11,0)</f>
        <v>0</v>
      </c>
      <c r="C12" s="49">
        <f>IFERROR(C11/H11,0)</f>
        <v>0</v>
      </c>
      <c r="D12" s="49">
        <f>IFERROR(D11/H11,0)</f>
        <v>0</v>
      </c>
      <c r="E12" s="21">
        <f>IFERROR(E11/H11,0)</f>
        <v>0</v>
      </c>
      <c r="F12" s="20">
        <f>IFERROR(F11/(E11+F11),0)</f>
        <v>0</v>
      </c>
      <c r="G12" s="21">
        <f>IFERROR(G11/H11,0)</f>
        <v>0</v>
      </c>
      <c r="H12" s="21">
        <f>IFERROR(H11/H10,0)</f>
        <v>0</v>
      </c>
    </row>
    <row r="13" spans="1:8" s="10" customFormat="1" ht="13.2" x14ac:dyDescent="0.3">
      <c r="A13" s="19" t="s">
        <v>2</v>
      </c>
      <c r="B13" s="18">
        <f t="shared" ref="B13:H13" si="0">B10-B11</f>
        <v>0</v>
      </c>
      <c r="C13" s="50">
        <f t="shared" si="0"/>
        <v>0</v>
      </c>
      <c r="D13" s="50">
        <f t="shared" si="0"/>
        <v>0</v>
      </c>
      <c r="E13" s="18">
        <f t="shared" si="0"/>
        <v>0</v>
      </c>
      <c r="F13" s="18">
        <f t="shared" si="0"/>
        <v>0</v>
      </c>
      <c r="G13" s="18">
        <f t="shared" si="0"/>
        <v>0</v>
      </c>
      <c r="H13" s="18">
        <f t="shared" si="0"/>
        <v>0</v>
      </c>
    </row>
    <row r="14" spans="1:8" ht="25.5" customHeight="1" x14ac:dyDescent="0.3">
      <c r="A14" s="176" t="s">
        <v>10</v>
      </c>
      <c r="B14" s="177"/>
      <c r="C14" s="177"/>
      <c r="D14" s="177"/>
      <c r="E14" s="177"/>
      <c r="F14" s="177"/>
      <c r="G14" s="178"/>
      <c r="H14" s="55"/>
    </row>
    <row r="15" spans="1:8" s="10" customFormat="1" ht="39.6" x14ac:dyDescent="0.3">
      <c r="A15" s="3" t="s">
        <v>36</v>
      </c>
      <c r="B15" s="4"/>
      <c r="C15" s="39" t="s">
        <v>37</v>
      </c>
      <c r="D15" s="6"/>
      <c r="E15" s="39" t="s">
        <v>54</v>
      </c>
      <c r="F15" s="40">
        <f>IFERROR(B17/C17,0)</f>
        <v>0</v>
      </c>
      <c r="G15" s="184"/>
      <c r="H15" s="55"/>
    </row>
    <row r="16" spans="1:8" s="10" customFormat="1" ht="52.8" x14ac:dyDescent="0.3">
      <c r="A16" s="3" t="s">
        <v>52</v>
      </c>
      <c r="B16" s="39" t="s">
        <v>53</v>
      </c>
      <c r="C16" s="39" t="s">
        <v>70</v>
      </c>
      <c r="D16" s="41" t="s">
        <v>47</v>
      </c>
      <c r="E16" s="39" t="s">
        <v>55</v>
      </c>
      <c r="F16" s="39" t="s">
        <v>56</v>
      </c>
      <c r="G16" s="226"/>
      <c r="H16" s="55"/>
    </row>
    <row r="17" spans="1:8" s="10" customFormat="1" x14ac:dyDescent="0.3">
      <c r="A17" s="27">
        <f>E11</f>
        <v>0</v>
      </c>
      <c r="B17" s="42">
        <f>E13</f>
        <v>0</v>
      </c>
      <c r="C17" s="42">
        <f>IFERROR(A17/D15,0)</f>
        <v>0</v>
      </c>
      <c r="D17" s="60">
        <f>IFERROR(B17/B15,0)</f>
        <v>0</v>
      </c>
      <c r="E17" s="40">
        <f>IFERROR(F15/B15,0)</f>
        <v>0</v>
      </c>
      <c r="F17" s="44">
        <f>IFERROR(E17/4,0)</f>
        <v>0</v>
      </c>
      <c r="G17" s="226"/>
      <c r="H17" s="55"/>
    </row>
    <row r="18" spans="1:8" ht="24.75" customHeight="1" x14ac:dyDescent="0.3">
      <c r="A18" s="176" t="s">
        <v>69</v>
      </c>
      <c r="B18" s="177"/>
      <c r="C18" s="177"/>
      <c r="D18" s="177"/>
      <c r="E18" s="177"/>
      <c r="F18" s="177"/>
      <c r="G18" s="178"/>
      <c r="H18" s="54"/>
    </row>
    <row r="19" spans="1:8" s="10" customFormat="1" ht="39.6" x14ac:dyDescent="0.3">
      <c r="A19" s="22"/>
      <c r="B19" s="17" t="s">
        <v>19</v>
      </c>
      <c r="C19" s="17" t="s">
        <v>40</v>
      </c>
      <c r="D19" s="17" t="s">
        <v>38</v>
      </c>
      <c r="E19" s="17" t="s">
        <v>39</v>
      </c>
      <c r="F19" s="17" t="s">
        <v>44</v>
      </c>
      <c r="G19" s="181"/>
      <c r="H19" s="55"/>
    </row>
    <row r="20" spans="1:8" s="10" customFormat="1" x14ac:dyDescent="0.3">
      <c r="A20" s="7" t="s">
        <v>73</v>
      </c>
      <c r="B20" s="45"/>
      <c r="C20" s="46">
        <f>IFERROR(AVERAGE(B20:B22),0)</f>
        <v>0</v>
      </c>
      <c r="D20" s="23">
        <f>IFERROR(E10/C20,0)</f>
        <v>0</v>
      </c>
      <c r="E20" s="47">
        <f>D20/12</f>
        <v>0</v>
      </c>
      <c r="F20" s="46">
        <f>E10/12</f>
        <v>0</v>
      </c>
      <c r="G20" s="182"/>
      <c r="H20" s="55"/>
    </row>
    <row r="21" spans="1:8" s="10" customFormat="1" ht="39.6" x14ac:dyDescent="0.3">
      <c r="A21" s="7" t="s">
        <v>72</v>
      </c>
      <c r="B21" s="45"/>
      <c r="C21" s="17" t="s">
        <v>42</v>
      </c>
      <c r="D21" s="24" t="s">
        <v>41</v>
      </c>
      <c r="E21" s="24" t="s">
        <v>43</v>
      </c>
      <c r="F21" s="24" t="s">
        <v>44</v>
      </c>
      <c r="G21" s="182"/>
      <c r="H21" s="55"/>
    </row>
    <row r="22" spans="1:8" s="10" customFormat="1" x14ac:dyDescent="0.3">
      <c r="A22" s="7" t="s">
        <v>78</v>
      </c>
      <c r="B22" s="45"/>
      <c r="C22" s="59"/>
      <c r="D22" s="23">
        <f>IFERROR(E10/C22,0)</f>
        <v>0</v>
      </c>
      <c r="E22" s="25">
        <f>D22/12</f>
        <v>0</v>
      </c>
      <c r="F22" s="26">
        <f>E10/12</f>
        <v>0</v>
      </c>
      <c r="G22" s="183"/>
      <c r="H22" s="55"/>
    </row>
    <row r="23" spans="1:8" ht="15.6" x14ac:dyDescent="0.3">
      <c r="A23" s="28"/>
      <c r="B23" s="179" t="s">
        <v>20</v>
      </c>
      <c r="C23" s="180"/>
      <c r="D23" s="179" t="s">
        <v>34</v>
      </c>
      <c r="E23" s="180"/>
      <c r="F23" s="179" t="s">
        <v>62</v>
      </c>
      <c r="G23" s="180"/>
      <c r="H23" s="55"/>
    </row>
    <row r="24" spans="1:8" ht="26.4" x14ac:dyDescent="0.3">
      <c r="A24" s="36" t="s">
        <v>45</v>
      </c>
      <c r="B24" s="38" t="s">
        <v>33</v>
      </c>
      <c r="C24" s="17" t="s">
        <v>17</v>
      </c>
      <c r="D24" s="38" t="s">
        <v>33</v>
      </c>
      <c r="E24" s="17" t="s">
        <v>17</v>
      </c>
      <c r="F24" s="38" t="s">
        <v>33</v>
      </c>
      <c r="G24" s="17" t="s">
        <v>17</v>
      </c>
      <c r="H24" s="55"/>
    </row>
    <row r="25" spans="1:8" x14ac:dyDescent="0.3">
      <c r="A25" s="37" t="s">
        <v>26</v>
      </c>
      <c r="B25" s="29"/>
      <c r="C25" s="30"/>
      <c r="D25" s="29"/>
      <c r="E25" s="30"/>
      <c r="F25" s="33">
        <f t="shared" ref="F25:F37" si="1">IFERROR(D25/B25,0)</f>
        <v>0</v>
      </c>
      <c r="G25" s="33">
        <f t="shared" ref="G25:G37" si="2">IFERROR(E25/C25,0)</f>
        <v>0</v>
      </c>
      <c r="H25" s="55"/>
    </row>
    <row r="26" spans="1:8" x14ac:dyDescent="0.3">
      <c r="A26" s="37" t="s">
        <v>27</v>
      </c>
      <c r="B26" s="29"/>
      <c r="C26" s="30"/>
      <c r="D26" s="29"/>
      <c r="E26" s="30"/>
      <c r="F26" s="33">
        <f t="shared" si="1"/>
        <v>0</v>
      </c>
      <c r="G26" s="33">
        <f t="shared" si="2"/>
        <v>0</v>
      </c>
      <c r="H26" s="55"/>
    </row>
    <row r="27" spans="1:8" x14ac:dyDescent="0.3">
      <c r="A27" s="37" t="s">
        <v>28</v>
      </c>
      <c r="B27" s="29"/>
      <c r="C27" s="30"/>
      <c r="D27" s="29"/>
      <c r="E27" s="30"/>
      <c r="F27" s="33">
        <f t="shared" si="1"/>
        <v>0</v>
      </c>
      <c r="G27" s="33">
        <f t="shared" si="2"/>
        <v>0</v>
      </c>
      <c r="H27" s="55"/>
    </row>
    <row r="28" spans="1:8" x14ac:dyDescent="0.3">
      <c r="A28" s="37" t="s">
        <v>29</v>
      </c>
      <c r="B28" s="29"/>
      <c r="C28" s="30"/>
      <c r="D28" s="29"/>
      <c r="E28" s="30"/>
      <c r="F28" s="33">
        <f t="shared" si="1"/>
        <v>0</v>
      </c>
      <c r="G28" s="33">
        <f t="shared" si="2"/>
        <v>0</v>
      </c>
      <c r="H28" s="55"/>
    </row>
    <row r="29" spans="1:8" x14ac:dyDescent="0.3">
      <c r="A29" s="37" t="s">
        <v>30</v>
      </c>
      <c r="B29" s="29"/>
      <c r="C29" s="30"/>
      <c r="D29" s="29"/>
      <c r="E29" s="30"/>
      <c r="F29" s="33">
        <f t="shared" si="1"/>
        <v>0</v>
      </c>
      <c r="G29" s="33">
        <f t="shared" si="2"/>
        <v>0</v>
      </c>
      <c r="H29" s="55"/>
    </row>
    <row r="30" spans="1:8" x14ac:dyDescent="0.3">
      <c r="A30" s="37" t="s">
        <v>31</v>
      </c>
      <c r="B30" s="29"/>
      <c r="C30" s="30"/>
      <c r="D30" s="29"/>
      <c r="E30" s="30"/>
      <c r="F30" s="33">
        <f t="shared" si="1"/>
        <v>0</v>
      </c>
      <c r="G30" s="33">
        <f t="shared" si="2"/>
        <v>0</v>
      </c>
      <c r="H30" s="55"/>
    </row>
    <row r="31" spans="1:8" x14ac:dyDescent="0.3">
      <c r="A31" s="37" t="s">
        <v>14</v>
      </c>
      <c r="B31" s="29"/>
      <c r="C31" s="30"/>
      <c r="D31" s="29"/>
      <c r="E31" s="30"/>
      <c r="F31" s="33">
        <f t="shared" si="1"/>
        <v>0</v>
      </c>
      <c r="G31" s="33">
        <f t="shared" si="2"/>
        <v>0</v>
      </c>
      <c r="H31" s="55"/>
    </row>
    <row r="32" spans="1:8" x14ac:dyDescent="0.3">
      <c r="A32" s="37" t="s">
        <v>21</v>
      </c>
      <c r="B32" s="29"/>
      <c r="C32" s="30"/>
      <c r="D32" s="29"/>
      <c r="E32" s="30"/>
      <c r="F32" s="33">
        <f t="shared" si="1"/>
        <v>0</v>
      </c>
      <c r="G32" s="33">
        <f t="shared" si="2"/>
        <v>0</v>
      </c>
      <c r="H32" s="55"/>
    </row>
    <row r="33" spans="1:8" x14ac:dyDescent="0.3">
      <c r="A33" s="37" t="s">
        <v>22</v>
      </c>
      <c r="B33" s="29"/>
      <c r="C33" s="30"/>
      <c r="D33" s="29"/>
      <c r="E33" s="30"/>
      <c r="F33" s="33">
        <f t="shared" si="1"/>
        <v>0</v>
      </c>
      <c r="G33" s="33">
        <f t="shared" si="2"/>
        <v>0</v>
      </c>
      <c r="H33" s="55"/>
    </row>
    <row r="34" spans="1:8" x14ac:dyDescent="0.3">
      <c r="A34" s="37" t="s">
        <v>23</v>
      </c>
      <c r="B34" s="29"/>
      <c r="C34" s="30"/>
      <c r="D34" s="29"/>
      <c r="E34" s="30"/>
      <c r="F34" s="33">
        <f t="shared" si="1"/>
        <v>0</v>
      </c>
      <c r="G34" s="33">
        <f t="shared" si="2"/>
        <v>0</v>
      </c>
      <c r="H34" s="55"/>
    </row>
    <row r="35" spans="1:8" x14ac:dyDescent="0.3">
      <c r="A35" s="37" t="s">
        <v>24</v>
      </c>
      <c r="B35" s="29"/>
      <c r="C35" s="30"/>
      <c r="D35" s="29"/>
      <c r="E35" s="30"/>
      <c r="F35" s="33">
        <f t="shared" si="1"/>
        <v>0</v>
      </c>
      <c r="G35" s="33">
        <f t="shared" si="2"/>
        <v>0</v>
      </c>
      <c r="H35" s="55"/>
    </row>
    <row r="36" spans="1:8" x14ac:dyDescent="0.3">
      <c r="A36" s="37" t="s">
        <v>25</v>
      </c>
      <c r="B36" s="29"/>
      <c r="C36" s="30"/>
      <c r="D36" s="29"/>
      <c r="E36" s="30"/>
      <c r="F36" s="33">
        <f t="shared" si="1"/>
        <v>0</v>
      </c>
      <c r="G36" s="33">
        <f t="shared" si="2"/>
        <v>0</v>
      </c>
      <c r="H36" s="55"/>
    </row>
    <row r="37" spans="1:8" x14ac:dyDescent="0.3">
      <c r="A37" s="37" t="s">
        <v>32</v>
      </c>
      <c r="B37" s="31">
        <f>SUM(B25:B36)</f>
        <v>0</v>
      </c>
      <c r="C37" s="32">
        <f>SUM(C25:C36)</f>
        <v>0</v>
      </c>
      <c r="D37" s="31">
        <f>SUM(D25:D36)</f>
        <v>0</v>
      </c>
      <c r="E37" s="32">
        <f>SUM(E25:E36)</f>
        <v>0</v>
      </c>
      <c r="F37" s="33">
        <f t="shared" si="1"/>
        <v>0</v>
      </c>
      <c r="G37" s="33">
        <f t="shared" si="2"/>
        <v>0</v>
      </c>
      <c r="H37" s="55"/>
    </row>
    <row r="38" spans="1:8" x14ac:dyDescent="0.3">
      <c r="A38" s="37" t="s">
        <v>35</v>
      </c>
      <c r="B38" s="31"/>
      <c r="C38" s="33">
        <f>IFERROR(C37/E10,0)</f>
        <v>0</v>
      </c>
      <c r="D38" s="61"/>
      <c r="E38" s="33">
        <f>IFERROR(E37/E10,0)</f>
        <v>0</v>
      </c>
      <c r="F38" s="61"/>
      <c r="G38" s="53"/>
      <c r="H38" s="55"/>
    </row>
    <row r="39" spans="1:8" s="10" customFormat="1" ht="25.5" customHeight="1" x14ac:dyDescent="0.3">
      <c r="A39" s="170" t="s">
        <v>13</v>
      </c>
      <c r="B39" s="171"/>
      <c r="C39" s="171"/>
      <c r="D39" s="171"/>
      <c r="E39" s="171"/>
      <c r="F39" s="171"/>
      <c r="G39" s="172"/>
      <c r="H39" s="55"/>
    </row>
    <row r="40" spans="1:8" s="10" customFormat="1" ht="67.5" customHeight="1" x14ac:dyDescent="0.3">
      <c r="A40" s="173" t="s">
        <v>63</v>
      </c>
      <c r="B40" s="174"/>
      <c r="C40" s="174"/>
      <c r="D40" s="174"/>
      <c r="E40" s="174"/>
      <c r="F40" s="174"/>
      <c r="G40" s="175"/>
      <c r="H40" s="55"/>
    </row>
    <row r="41" spans="1:8" x14ac:dyDescent="0.25">
      <c r="A41" s="213" t="s">
        <v>71</v>
      </c>
      <c r="B41" s="214"/>
      <c r="C41" s="214"/>
      <c r="D41" s="214"/>
      <c r="E41" s="214"/>
      <c r="F41" s="214"/>
      <c r="G41" s="215"/>
      <c r="H41" s="65"/>
    </row>
    <row r="42" spans="1:8" x14ac:dyDescent="0.25">
      <c r="A42" s="216" t="s">
        <v>57</v>
      </c>
      <c r="B42" s="217"/>
      <c r="C42" s="217"/>
      <c r="D42" s="217"/>
      <c r="E42" s="217"/>
      <c r="F42" s="217"/>
      <c r="G42" s="218"/>
      <c r="H42" s="65"/>
    </row>
    <row r="43" spans="1:8" x14ac:dyDescent="0.25">
      <c r="A43" s="219" t="s">
        <v>58</v>
      </c>
      <c r="B43" s="220"/>
      <c r="C43" s="220"/>
      <c r="D43" s="220"/>
      <c r="E43" s="220"/>
      <c r="F43" s="220"/>
      <c r="G43" s="221"/>
      <c r="H43" s="65"/>
    </row>
    <row r="44" spans="1:8" ht="14.4" customHeight="1" x14ac:dyDescent="0.3">
      <c r="A44" s="222" t="s">
        <v>61</v>
      </c>
      <c r="B44" s="223"/>
      <c r="C44" s="223"/>
      <c r="D44" s="223"/>
      <c r="E44" s="223"/>
      <c r="F44" s="223"/>
      <c r="G44" s="224"/>
      <c r="H44" s="65"/>
    </row>
    <row r="45" spans="1:8" x14ac:dyDescent="0.3">
      <c r="A45" s="222"/>
      <c r="B45" s="223"/>
      <c r="C45" s="223"/>
      <c r="D45" s="223"/>
      <c r="E45" s="223"/>
      <c r="F45" s="223"/>
      <c r="G45" s="224"/>
      <c r="H45" s="65"/>
    </row>
    <row r="46" spans="1:8" ht="14.4" customHeight="1" x14ac:dyDescent="0.3">
      <c r="A46" s="201" t="s">
        <v>60</v>
      </c>
      <c r="B46" s="202"/>
      <c r="C46" s="202"/>
      <c r="D46" s="202"/>
      <c r="E46" s="202"/>
      <c r="F46" s="202"/>
      <c r="G46" s="203"/>
      <c r="H46" s="65"/>
    </row>
    <row r="47" spans="1:8" x14ac:dyDescent="0.3">
      <c r="A47" s="225"/>
      <c r="B47" s="202"/>
      <c r="C47" s="202"/>
      <c r="D47" s="202"/>
      <c r="E47" s="202"/>
      <c r="F47" s="202"/>
      <c r="G47" s="203"/>
      <c r="H47" s="65"/>
    </row>
    <row r="48" spans="1:8" ht="14.4" customHeight="1" x14ac:dyDescent="0.3">
      <c r="A48" s="201" t="s">
        <v>59</v>
      </c>
      <c r="B48" s="202"/>
      <c r="C48" s="202"/>
      <c r="D48" s="202"/>
      <c r="E48" s="202"/>
      <c r="F48" s="202"/>
      <c r="G48" s="203"/>
      <c r="H48" s="65"/>
    </row>
    <row r="49" spans="1:8" x14ac:dyDescent="0.3">
      <c r="A49" s="204"/>
      <c r="B49" s="205"/>
      <c r="C49" s="205"/>
      <c r="D49" s="205"/>
      <c r="E49" s="205"/>
      <c r="F49" s="205"/>
      <c r="G49" s="206"/>
      <c r="H49" s="66"/>
    </row>
    <row r="50" spans="1:8" x14ac:dyDescent="0.3">
      <c r="A50" s="62"/>
      <c r="B50" s="63"/>
      <c r="C50" s="63"/>
      <c r="D50" s="63"/>
      <c r="E50" s="63"/>
      <c r="F50" s="63"/>
      <c r="G50" s="63"/>
      <c r="H50" s="64"/>
    </row>
    <row r="51" spans="1:8" x14ac:dyDescent="0.3">
      <c r="A51" s="207" t="s">
        <v>65</v>
      </c>
      <c r="B51" s="207"/>
      <c r="C51" s="207"/>
      <c r="D51" s="207"/>
      <c r="E51" s="207" t="s">
        <v>66</v>
      </c>
      <c r="F51" s="207" t="s">
        <v>67</v>
      </c>
      <c r="G51" s="207"/>
      <c r="H51" s="207"/>
    </row>
    <row r="52" spans="1:8" x14ac:dyDescent="0.3">
      <c r="A52" s="208"/>
      <c r="B52" s="208"/>
      <c r="C52" s="208"/>
      <c r="D52" s="208"/>
      <c r="E52" s="208"/>
      <c r="F52" s="208"/>
      <c r="G52" s="208"/>
      <c r="H52" s="208"/>
    </row>
  </sheetData>
  <mergeCells count="25">
    <mergeCell ref="A48:G49"/>
    <mergeCell ref="F23:G23"/>
    <mergeCell ref="A51:D52"/>
    <mergeCell ref="E51:E52"/>
    <mergeCell ref="F51:H52"/>
    <mergeCell ref="A41:G41"/>
    <mergeCell ref="A42:G42"/>
    <mergeCell ref="A43:G43"/>
    <mergeCell ref="A44:G45"/>
    <mergeCell ref="A46:G47"/>
    <mergeCell ref="H2:H8"/>
    <mergeCell ref="A39:G39"/>
    <mergeCell ref="A40:G40"/>
    <mergeCell ref="A18:G18"/>
    <mergeCell ref="G19:G22"/>
    <mergeCell ref="A14:G14"/>
    <mergeCell ref="G15:G17"/>
    <mergeCell ref="B23:C23"/>
    <mergeCell ref="D23:E23"/>
    <mergeCell ref="A2:G2"/>
    <mergeCell ref="A3:G3"/>
    <mergeCell ref="A4:G4"/>
    <mergeCell ref="A5:G5"/>
    <mergeCell ref="C6:G6"/>
    <mergeCell ref="A8:G8"/>
  </mergeCells>
  <conditionalFormatting sqref="E37">
    <cfRule type="colorScale" priority="3">
      <colorScale>
        <cfvo type="num" val="&quot;&lt;C10*.95&quot;"/>
        <cfvo type="max"/>
        <color rgb="FFFF0000"/>
        <color rgb="FFFFEF9C"/>
      </colorScale>
    </cfRule>
    <cfRule type="expression" dxfId="39" priority="4" stopIfTrue="1">
      <formula>"&lt;C10*.95"</formula>
    </cfRule>
  </conditionalFormatting>
  <dataValidations count="78">
    <dataValidation type="decimal" errorStyle="information" allowBlank="1" showInputMessage="1" showErrorMessage="1" error="Warning" prompt="Total must equal total budget for Materials/Program Support/Labor by the end of program year._x000a_" sqref="E37">
      <formula1>E10*0.95</formula1>
      <formula2>E10*1.05</formula2>
    </dataValidation>
    <dataValidation type="custom" allowBlank="1" showInputMessage="1" showErrorMessage="1" prompt="Total must equal total budget for Materials/Program Support/Labor" sqref="C37">
      <formula1>E10</formula1>
    </dataValidation>
    <dataValidation allowBlank="1" showInputMessage="1" showErrorMessage="1" prompt="This value should equal 100% by the end of program year." sqref="E38"/>
    <dataValidation errorStyle="warning" operator="equal" allowBlank="1" showInputMessage="1" showErrorMessage="1" prompt="This value should equal 100%." sqref="C38"/>
    <dataValidation allowBlank="1" showInputMessage="1" showErrorMessage="1" prompt="Enter initial unit projection for August here." sqref="B26"/>
    <dataValidation allowBlank="1" showInputMessage="1" showErrorMessage="1" prompt="Enter initial unit projection for October here. " sqref="B28"/>
    <dataValidation allowBlank="1" showInputMessage="1" showErrorMessage="1" prompt="Enter initial unit projection for December here." sqref="B30"/>
    <dataValidation allowBlank="1" showInputMessage="1" showErrorMessage="1" prompt="Enter initial unit projection for February here. " sqref="B32"/>
    <dataValidation allowBlank="1" showInputMessage="1" showErrorMessage="1" prompt="Enter initial unit projection for March here." sqref="B33"/>
    <dataValidation allowBlank="1" showInputMessage="1" showErrorMessage="1" prompt="Enter initial unit projection for April here." sqref="B34"/>
    <dataValidation allowBlank="1" showInputMessage="1" showErrorMessage="1" prompt="Enter initial unit projection for May here." sqref="B35"/>
    <dataValidation allowBlank="1" showInputMessage="1" showErrorMessage="1" prompt="Enter initial unit projection for June here." sqref="B36"/>
    <dataValidation allowBlank="1" showInputMessage="1" showErrorMessage="1" prompt="Enter initial expenditure projection for August here." sqref="C26"/>
    <dataValidation allowBlank="1" showInputMessage="1" showErrorMessage="1" prompt="Enter initial expenditure projection for September here." sqref="C27"/>
    <dataValidation allowBlank="1" showInputMessage="1" showErrorMessage="1" prompt="Enter initial expenditure projection for October here." sqref="C28"/>
    <dataValidation allowBlank="1" showInputMessage="1" showErrorMessage="1" prompt="Enter initial expenditure projection for November here." sqref="C29"/>
    <dataValidation allowBlank="1" showInputMessage="1" showErrorMessage="1" prompt="Enter initial expenditure projection for December here." sqref="C30"/>
    <dataValidation allowBlank="1" showInputMessage="1" showErrorMessage="1" prompt="Enter initial expenditure projection for January here." sqref="C31"/>
    <dataValidation allowBlank="1" showInputMessage="1" showErrorMessage="1" prompt="Enter initial expenditure projection for February here." sqref="C32"/>
    <dataValidation allowBlank="1" showInputMessage="1" showErrorMessage="1" prompt="Enter initial expenditure projection for March here." sqref="C33"/>
    <dataValidation allowBlank="1" showInputMessage="1" showErrorMessage="1" prompt="Enter initial expenditure projection for April here." sqref="C34"/>
    <dataValidation allowBlank="1" showInputMessage="1" showErrorMessage="1" prompt="Enter initial expenditure projection for May here." sqref="C35"/>
    <dataValidation allowBlank="1" showInputMessage="1" showErrorMessage="1" prompt="Enter initial expenditure projection for June here." sqref="C36"/>
    <dataValidation allowBlank="1" showInputMessage="1" showErrorMessage="1" prompt="If necessary, adjust projections for August here.  Once this month is reported enter the completed unit tally here." sqref="D26"/>
    <dataValidation allowBlank="1" showInputMessage="1" showErrorMessage="1" prompt="If necessary, adjust projections for October here.  Once this month is reported enter the completed unit tally here." sqref="D28"/>
    <dataValidation allowBlank="1" showInputMessage="1" showErrorMessage="1" prompt="If necessary, adjust projections for December here.  Once this month is reported enter the completed unit tally here." sqref="D30"/>
    <dataValidation allowBlank="1" showInputMessage="1" showErrorMessage="1" prompt="If necessary, adjust projections for August here.  Once this month is reported enter the completed expenditure tally here." sqref="E26"/>
    <dataValidation allowBlank="1" showInputMessage="1" showErrorMessage="1" prompt="If necessary, adjust projections for September here.  Once this month is reported enter the completed expenditure tally here." sqref="E27"/>
    <dataValidation type="whole" allowBlank="1" showInputMessage="1" showErrorMessage="1" prompt="Input the cumulative number of units weatherized for the current program year." sqref="D15">
      <formula1>0</formula1>
      <formula2>10000</formula2>
    </dataValidation>
    <dataValidation type="whole" allowBlank="1" showInputMessage="1" showErrorMessage="1" prompt="Input the number of months remaining in the program year. " sqref="B15">
      <formula1>1</formula1>
      <formula2>52</formula2>
    </dataValidation>
    <dataValidation allowBlank="1" showInputMessage="1" showErrorMessage="1" prompt="Input the approved Training and Technical Assistance budget amount found in Exhibit A of current contract. " sqref="G10"/>
    <dataValidation allowBlank="1" showInputMessage="1" showErrorMessage="1" prompt="Input the approved Health and Safety budget amount found in Exhibit A of current contract. " sqref="F10"/>
    <dataValidation allowBlank="1" showInputMessage="1" showErrorMessage="1" prompt="Health and Safety expenditures cannot exceed % of total Materials/Program Support/Labor and Health &amp; Safety expenditures as defined per TAC 6.415 (a)._x000a_" sqref="F12"/>
    <dataValidation allowBlank="1" showInputMessage="1" showErrorMessage="1" prompt="Input the expended amount of the Training and Technical Assistance budget. This should be the same as what was reported in line 6 of the monthly expenditure report under &quot;Cumulative.&quot;" sqref="G11"/>
    <dataValidation allowBlank="1" showInputMessage="1" showErrorMessage="1" prompt="Input the expended amount of the Health and Safety budget.This should be the same as what was reported in line 5 of the monthly expenditure report under &quot;Cumulative.&quot;" sqref="F11"/>
    <dataValidation allowBlank="1" showInputMessage="1" showErrorMessage="1" prompt="Input the expended amount of the Materials/Program Support/Labor budget. This should be the same as what was reported in line 4 of the monthly expenditure report under &quot;Cumulative.&quot;" sqref="E11"/>
    <dataValidation allowBlank="1" showInputMessage="1" showErrorMessage="1" prompt="Input the approved Materials/Program Support/Labor budget amount found in Exhibit A of current contract. " sqref="E10"/>
    <dataValidation allowBlank="1" showInputMessage="1" showErrorMessage="1" prompt="This budget line item percentage is capped. See Exhibit A of your DOE WAP Contract for the percentage cap amount. It is the Subrecipient's responsibility to ensure that by the end of the contract term the maximum allowable percentage is not exceeded." sqref="B12"/>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Input the approved Administration budget amount found in Exhibit A of current contract. " sqref="B10"/>
    <dataValidation allowBlank="1" showInputMessage="1" showErrorMessage="1" prompt="Use this form to help with your production planning for DOE WAP." sqref="A3:G3"/>
    <dataValidation type="list" allowBlank="1" showInputMessage="1" showErrorMessage="1" prompt="Select current program year minus 1" sqref="A22">
      <formula1>" PY16, PY17, PY18, PY19, PY20, PY21, PY22, PY23, PY24"</formula1>
    </dataValidation>
    <dataValidation type="list" allowBlank="1" showInputMessage="1" showErrorMessage="1" prompt="Select current program year minus 2" sqref="A21">
      <formula1>" PY16, PY17, PY18, PY19, PY20, PY21, PY22, PY23, PY24"</formula1>
    </dataValidation>
    <dataValidation type="list" allowBlank="1" showInputMessage="1" showErrorMessage="1" prompt="Select current program year minus 3" sqref="A20">
      <formula1>" PY16, PY17, PY18, PY19, PY20, PY21, PY22, PY23, PY24"</formula1>
    </dataValidation>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allowBlank="1" showInputMessage="1" showErrorMessage="1" prompt="Input current program year contract number" sqref="B7"/>
    <dataValidation type="list" allowBlank="1" showInputMessage="1" showErrorMessage="1" prompt="Input current program year contract term" sqref="D7">
      <formula1>"Jan 1 - Dec 31, Jul 1 - Jun 30, Other"</formula1>
    </dataValidation>
    <dataValidation type="list" allowBlank="1" showInputMessage="1" showErrorMessage="1" prompt="Select current program year" sqref="F7">
      <formula1>" PY19, PY20, PY21, PY22, PY23, PY24, PY25"</formula1>
    </dataValidation>
    <dataValidation allowBlank="1" showInputMessage="1" showErrorMessage="1" prompt="Input the average CPU for this program year.  This is found in the final expenditure report." sqref="B20:B22"/>
    <dataValidation allowBlank="1" showInputMessage="1" showErrorMessage="1" prompt="If you would like to use a different CPU for planning, enter it here." sqref="C22"/>
    <dataValidation allowBlank="1" showInputMessage="1" showErrorMessage="1" prompt="Input the approved Liability/Pollution Occurance Insurance budget amount found in Exhibit A of current contract. " sqref="C10"/>
    <dataValidation allowBlank="1" showInputMessage="1" showErrorMessage="1" prompt="Input the approved Fiscal Audit budget amount found in Exhibit A of current contract. " sqref="D10"/>
    <dataValidation allowBlank="1" showInputMessage="1" showErrorMessage="1" prompt="Input the expended amount of the Liability/Pollution Occurance Insurance budget.  This should be the same as what was reported in line 2 of the monthly expenditure report under &quot;Cumulative.&quot;" sqref="C11"/>
    <dataValidation allowBlank="1" showInputMessage="1" showErrorMessage="1" prompt="Input the expended amount of the Fiscal Audit budget.  This should be the same as what was reported in line 3 of the monthly expenditure report under &quot;Cumulative.&quot;" sqref="D11"/>
    <dataValidation allowBlank="1" showInputMessage="1" showErrorMessage="1" prompt="If necessary, adjust projections for February here.  Once this month is reported enter the completed unit tally here." sqref="D32"/>
    <dataValidation allowBlank="1" showInputMessage="1" showErrorMessage="1" prompt="If necessary, adjust projections for March here.  Once this month is reported enter the completed unit tally here." sqref="D33"/>
    <dataValidation allowBlank="1" showInputMessage="1" showErrorMessage="1" prompt="If necessary, adjust projections for April here.  Once this month is reported enter the completed unit tally here." sqref="D34"/>
    <dataValidation allowBlank="1" showInputMessage="1" showErrorMessage="1" prompt="If necessary, adjust projections for May here.  Once this month is reported enter the completed unit tally here." sqref="D35"/>
    <dataValidation allowBlank="1" showInputMessage="1" showErrorMessage="1" prompt="If necessary, adjust projections for June here.  Once this month is reported enter the completed unit tally here." sqref="D36"/>
    <dataValidation allowBlank="1" showInputMessage="1" showErrorMessage="1" prompt="If necessary, adjust projections for October here.  Once this month is reported enter the completed expenditure tally here." sqref="E28"/>
    <dataValidation allowBlank="1" showInputMessage="1" showErrorMessage="1" prompt="If necessary, adjust projections for November here.  Once this month is reported enter the completed expenditure tally here. 25% of total expected units must be complete, or 20% of contract expended." sqref="E29"/>
    <dataValidation allowBlank="1" showInputMessage="1" showErrorMessage="1" prompt="If necessary, adjust projections for December here.  Once this month is reported enter the completed expenditure tally here." sqref="E30"/>
    <dataValidation allowBlank="1" showInputMessage="1" showErrorMessage="1" prompt="If necessary, adjust projections for January here.  Once this month is reported enter the completed expenditure tally here. 50% of total expected units must be complete and 50% of contract expended." sqref="E31"/>
    <dataValidation allowBlank="1" showInputMessage="1" showErrorMessage="1" prompt="If necessary, adjust projections for February here.  Once this month is reported enter the completed expenditure tally here." sqref="E32"/>
    <dataValidation allowBlank="1" showInputMessage="1" showErrorMessage="1" prompt="If necessary, adjust projections for March here.  Once this month is reported enter the completed expenditure tally here." sqref="E33"/>
    <dataValidation allowBlank="1" showInputMessage="1" showErrorMessage="1" prompt="If necessary, adjust projections for April here.  Once this month is reported enter the completed expenditure tally here." sqref="E34"/>
    <dataValidation allowBlank="1" showInputMessage="1" showErrorMessage="1" prompt="If necessary, adjust projections for May here.  Once this month is reported enter the completed expenditure tally here." sqref="E35"/>
    <dataValidation allowBlank="1" showInputMessage="1" showErrorMessage="1" prompt="If necessary, adjust projections for June here.  Once this month is reported enter the completed expenditure tally here." sqref="E36"/>
    <dataValidation allowBlank="1" showInputMessage="1" showErrorMessage="1" prompt="Enter initial unit projection for July here." sqref="B25"/>
    <dataValidation allowBlank="1" showInputMessage="1" showErrorMessage="1" prompt="Enter initial expenditure projection for July here." sqref="C25"/>
    <dataValidation allowBlank="1" showInputMessage="1" showErrorMessage="1" prompt="If necessary, adjust projections for July here.  Once this month is reported enter the completed unit tally here." sqref="D25"/>
    <dataValidation allowBlank="1" showInputMessage="1" showErrorMessage="1" prompt="If necessary, adjust projections for July here.  Once this month is reported enter the completed expenditure tally here." sqref="E25"/>
    <dataValidation type="whole" errorStyle="information" operator="greaterThanOrEqual" allowBlank="1" showInputMessage="1" showErrorMessage="1" errorTitle="Reminder" error="Must have 1 unit completed by third reporting deadline. Ensure this requirement is met before moving forward." prompt="If necessary, adjust projections for September here.  Once this month is reported enter the completed unit tally here.  Must have 1 unit completed by third reporting deadline. " sqref="D27">
      <formula1>1</formula1>
    </dataValidation>
    <dataValidation type="whole" errorStyle="information" operator="greaterThanOrEqual" allowBlank="1" showInputMessage="1" showErrorMessage="1" errorTitle="Reminder" error="Must have 1 unit completed by third reporting deadline. Ensure this requirement is met before moving forward. " prompt="Enter initial unit projection for September here.  Must have 1 unit completed by third reporting deadline. " sqref="B27">
      <formula1>1</formula1>
    </dataValidation>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Enter initial unit projection for November here. Must have 25% of unit production completed or 20% of funds expended by the fifth reporting deadline" sqref="B29">
      <formula1>0</formula1>
      <formula2>100</formula2>
    </dataValidation>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prompt="If necessary, adjust projections for November here.  Once this month is reported enter the completed unit tally here.  Must have 25% of unit production completed or 20% of funds expended by the fifth reporting deadline." sqref="D29">
      <formula1>0</formula1>
      <formula2>100</formula2>
    </dataValidation>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Enter initial unit projection for January here. Must have 50% of unit production completed or 50% of funds expended by the seventh reporting deadline" sqref="B31">
      <formula1>0</formula1>
      <formula2>100</formula2>
    </dataValidation>
    <dataValidation type="whole" errorStyle="information" operator="notBetween" allowBlank="1" showInputMessage="1" showErrorMessage="1" errorTitle="Reminder" error="Must have 50% of unit production completed or 50% of funds expended by the seventh reporting deadline. Ensure this requirement is met before moving forward." prompt="If necessary, adjust projections for January here.  Once this month is reported enter the completed unit tally here.  Must have 50% of unit production completed or 50% of funds expended by the seventh reporting deadline." sqref="D31">
      <formula1>0</formula1>
      <formula2>100</formula2>
    </dataValidation>
  </dataValidation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workbookViewId="0"/>
  </sheetViews>
  <sheetFormatPr defaultColWidth="9.109375" defaultRowHeight="14.4" x14ac:dyDescent="0.3"/>
  <cols>
    <col min="1" max="1" width="17" style="9" customWidth="1"/>
    <col min="2" max="2" width="16.109375" style="9" customWidth="1"/>
    <col min="3" max="3" width="17.6640625" style="9" customWidth="1"/>
    <col min="4" max="4" width="18.5546875" style="9" customWidth="1"/>
    <col min="5" max="5" width="20.33203125" style="9" customWidth="1"/>
    <col min="6" max="6" width="15.88671875" style="9" customWidth="1"/>
    <col min="7" max="7" width="18.88671875" style="9" customWidth="1"/>
    <col min="8" max="8" width="13.44140625" style="9" bestFit="1" customWidth="1"/>
    <col min="9" max="9" width="13.44140625" style="9" customWidth="1"/>
    <col min="10" max="16384" width="9.109375" style="9"/>
  </cols>
  <sheetData>
    <row r="1" spans="1:8" ht="2.25" customHeight="1" x14ac:dyDescent="0.3">
      <c r="A1" s="56" t="s">
        <v>15</v>
      </c>
      <c r="B1" s="57"/>
      <c r="C1" s="57"/>
      <c r="D1" s="57"/>
      <c r="E1" s="57"/>
      <c r="F1" s="57"/>
      <c r="G1" s="57"/>
      <c r="H1" s="58"/>
    </row>
    <row r="2" spans="1:8" ht="19.8" x14ac:dyDescent="0.3">
      <c r="A2" s="186" t="s">
        <v>77</v>
      </c>
      <c r="B2" s="241"/>
      <c r="C2" s="241"/>
      <c r="D2" s="241"/>
      <c r="E2" s="241"/>
      <c r="F2" s="241"/>
      <c r="G2" s="241"/>
      <c r="H2" s="242"/>
    </row>
    <row r="3" spans="1:8" ht="19.8" x14ac:dyDescent="0.3">
      <c r="A3" s="189" t="s">
        <v>11</v>
      </c>
      <c r="B3" s="243"/>
      <c r="C3" s="243"/>
      <c r="D3" s="243"/>
      <c r="E3" s="243"/>
      <c r="F3" s="243"/>
      <c r="G3" s="243"/>
      <c r="H3" s="242"/>
    </row>
    <row r="4" spans="1:8" s="10" customFormat="1" ht="13.2" customHeight="1" x14ac:dyDescent="0.3">
      <c r="A4" s="170" t="s">
        <v>12</v>
      </c>
      <c r="B4" s="171"/>
      <c r="C4" s="171"/>
      <c r="D4" s="171"/>
      <c r="E4" s="171"/>
      <c r="F4" s="171"/>
      <c r="G4" s="171"/>
      <c r="H4" s="242"/>
    </row>
    <row r="5" spans="1:8" s="10" customFormat="1" ht="36.75" customHeight="1" x14ac:dyDescent="0.3">
      <c r="A5" s="192" t="s">
        <v>64</v>
      </c>
      <c r="B5" s="193"/>
      <c r="C5" s="193"/>
      <c r="D5" s="193"/>
      <c r="E5" s="193"/>
      <c r="F5" s="193"/>
      <c r="G5" s="193"/>
      <c r="H5" s="242"/>
    </row>
    <row r="6" spans="1:8" s="10" customFormat="1" ht="13.2" customHeight="1" x14ac:dyDescent="0.3">
      <c r="A6" s="1" t="s">
        <v>16</v>
      </c>
      <c r="B6" s="2"/>
      <c r="C6" s="195"/>
      <c r="D6" s="196"/>
      <c r="E6" s="196"/>
      <c r="F6" s="196"/>
      <c r="G6" s="196"/>
      <c r="H6" s="242"/>
    </row>
    <row r="7" spans="1:8" s="10" customFormat="1" ht="13.2" customHeight="1" x14ac:dyDescent="0.3">
      <c r="A7" s="11" t="s">
        <v>5</v>
      </c>
      <c r="B7" s="12"/>
      <c r="C7" s="11" t="s">
        <v>6</v>
      </c>
      <c r="D7" s="13"/>
      <c r="E7" s="11" t="s">
        <v>7</v>
      </c>
      <c r="F7" s="14" t="s">
        <v>95</v>
      </c>
      <c r="G7" s="78"/>
      <c r="H7" s="242"/>
    </row>
    <row r="8" spans="1:8" ht="19.8" x14ac:dyDescent="0.3">
      <c r="A8" s="176" t="s">
        <v>68</v>
      </c>
      <c r="B8" s="244"/>
      <c r="C8" s="244"/>
      <c r="D8" s="244"/>
      <c r="E8" s="244"/>
      <c r="F8" s="244"/>
      <c r="G8" s="244"/>
      <c r="H8" s="242"/>
    </row>
    <row r="9" spans="1:8" s="10" customFormat="1" ht="39.6" x14ac:dyDescent="0.3">
      <c r="A9" s="16"/>
      <c r="B9" s="17" t="s">
        <v>3</v>
      </c>
      <c r="C9" s="51" t="s">
        <v>50</v>
      </c>
      <c r="D9" s="52" t="s">
        <v>51</v>
      </c>
      <c r="E9" s="17" t="s">
        <v>17</v>
      </c>
      <c r="F9" s="17" t="s">
        <v>18</v>
      </c>
      <c r="G9" s="17" t="s">
        <v>46</v>
      </c>
      <c r="H9" s="17" t="s">
        <v>0</v>
      </c>
    </row>
    <row r="10" spans="1:8" s="10" customFormat="1" ht="13.2" x14ac:dyDescent="0.3">
      <c r="A10" s="11" t="s">
        <v>8</v>
      </c>
      <c r="B10" s="5"/>
      <c r="C10" s="5"/>
      <c r="D10" s="5"/>
      <c r="E10" s="5"/>
      <c r="F10" s="5"/>
      <c r="G10" s="5"/>
      <c r="H10" s="18">
        <f>SUM(B10:G10)</f>
        <v>0</v>
      </c>
    </row>
    <row r="11" spans="1:8" s="10" customFormat="1" ht="13.2" x14ac:dyDescent="0.3">
      <c r="A11" s="11" t="s">
        <v>1</v>
      </c>
      <c r="B11" s="5"/>
      <c r="C11" s="5"/>
      <c r="D11" s="5"/>
      <c r="E11" s="5"/>
      <c r="F11" s="5"/>
      <c r="G11" s="5"/>
      <c r="H11" s="18">
        <f>SUM(B11:G11)</f>
        <v>0</v>
      </c>
    </row>
    <row r="12" spans="1:8" s="10" customFormat="1" ht="13.2" x14ac:dyDescent="0.3">
      <c r="A12" s="19" t="s">
        <v>4</v>
      </c>
      <c r="B12" s="20">
        <f>IFERROR(B11/$H$11,0)</f>
        <v>0</v>
      </c>
      <c r="C12" s="49">
        <f>IFERROR(C11/H11,0)</f>
        <v>0</v>
      </c>
      <c r="D12" s="49">
        <f>IFERROR(D11/H11,0)</f>
        <v>0</v>
      </c>
      <c r="E12" s="21">
        <f>IFERROR(E11/H11,0)</f>
        <v>0</v>
      </c>
      <c r="F12" s="20">
        <f>IFERROR(F11/(E11+F11),0)</f>
        <v>0</v>
      </c>
      <c r="G12" s="21">
        <f>IFERROR(G11/H11,0)</f>
        <v>0</v>
      </c>
      <c r="H12" s="21">
        <f>IFERROR(H11/H10,0)</f>
        <v>0</v>
      </c>
    </row>
    <row r="13" spans="1:8" s="10" customFormat="1" ht="39.6" x14ac:dyDescent="0.3">
      <c r="A13" s="19" t="s">
        <v>2</v>
      </c>
      <c r="B13" s="18">
        <f t="shared" ref="B13:H13" si="0">B10-B11</f>
        <v>0</v>
      </c>
      <c r="C13" s="50">
        <f t="shared" si="0"/>
        <v>0</v>
      </c>
      <c r="D13" s="50">
        <f t="shared" si="0"/>
        <v>0</v>
      </c>
      <c r="E13" s="18">
        <f t="shared" si="0"/>
        <v>0</v>
      </c>
      <c r="F13" s="18">
        <f t="shared" si="0"/>
        <v>0</v>
      </c>
      <c r="G13" s="18">
        <f t="shared" si="0"/>
        <v>0</v>
      </c>
      <c r="H13" s="18">
        <f t="shared" si="0"/>
        <v>0</v>
      </c>
    </row>
    <row r="14" spans="1:8" ht="25.5" customHeight="1" x14ac:dyDescent="0.3">
      <c r="A14" s="176" t="s">
        <v>10</v>
      </c>
      <c r="B14" s="244"/>
      <c r="C14" s="244"/>
      <c r="D14" s="244"/>
      <c r="E14" s="244"/>
      <c r="F14" s="244"/>
      <c r="G14" s="244"/>
      <c r="H14" s="72"/>
    </row>
    <row r="15" spans="1:8" s="10" customFormat="1" ht="39.6" customHeight="1" x14ac:dyDescent="0.3">
      <c r="A15" s="3" t="s">
        <v>36</v>
      </c>
      <c r="B15" s="4"/>
      <c r="C15" s="39" t="s">
        <v>37</v>
      </c>
      <c r="D15" s="6"/>
      <c r="E15" s="39" t="s">
        <v>54</v>
      </c>
      <c r="F15" s="40">
        <f>IFERROR(B17/C17,0)</f>
        <v>0</v>
      </c>
      <c r="G15" s="245"/>
      <c r="H15" s="79"/>
    </row>
    <row r="16" spans="1:8" s="10" customFormat="1" ht="52.8" customHeight="1" x14ac:dyDescent="0.3">
      <c r="A16" s="3" t="s">
        <v>52</v>
      </c>
      <c r="B16" s="39" t="s">
        <v>53</v>
      </c>
      <c r="C16" s="39" t="s">
        <v>70</v>
      </c>
      <c r="D16" s="41" t="s">
        <v>47</v>
      </c>
      <c r="E16" s="39" t="s">
        <v>55</v>
      </c>
      <c r="F16" s="39" t="s">
        <v>56</v>
      </c>
      <c r="G16" s="246"/>
      <c r="H16" s="79"/>
    </row>
    <row r="17" spans="1:13" s="10" customFormat="1" x14ac:dyDescent="0.3">
      <c r="A17" s="27">
        <f>E11</f>
        <v>0</v>
      </c>
      <c r="B17" s="42">
        <f>E13</f>
        <v>0</v>
      </c>
      <c r="C17" s="42">
        <f>IFERROR(A17/D15,0)</f>
        <v>0</v>
      </c>
      <c r="D17" s="60">
        <f>IFERROR(B17/B15,0)</f>
        <v>0</v>
      </c>
      <c r="E17" s="40">
        <f>IFERROR(F15/B15,0)</f>
        <v>0</v>
      </c>
      <c r="F17" s="44">
        <f>IFERROR(E17/4,0)</f>
        <v>0</v>
      </c>
      <c r="G17" s="247"/>
      <c r="H17" s="79"/>
    </row>
    <row r="18" spans="1:13" ht="24.75" customHeight="1" x14ac:dyDescent="0.3">
      <c r="A18" s="176" t="s">
        <v>69</v>
      </c>
      <c r="B18" s="244"/>
      <c r="C18" s="244"/>
      <c r="D18" s="244"/>
      <c r="E18" s="244"/>
      <c r="F18" s="244"/>
      <c r="G18" s="244"/>
      <c r="H18" s="79"/>
    </row>
    <row r="19" spans="1:13" s="10" customFormat="1" ht="39.6" customHeight="1" x14ac:dyDescent="0.3">
      <c r="A19" s="22"/>
      <c r="B19" s="17" t="s">
        <v>19</v>
      </c>
      <c r="C19" s="17" t="s">
        <v>40</v>
      </c>
      <c r="D19" s="17" t="s">
        <v>84</v>
      </c>
      <c r="E19" s="17" t="s">
        <v>39</v>
      </c>
      <c r="F19" s="17" t="s">
        <v>44</v>
      </c>
      <c r="G19" s="248"/>
      <c r="H19" s="79"/>
    </row>
    <row r="20" spans="1:13" s="10" customFormat="1" x14ac:dyDescent="0.3">
      <c r="A20" s="7" t="s">
        <v>73</v>
      </c>
      <c r="B20" s="45"/>
      <c r="C20" s="46">
        <f>IFERROR(AVERAGE(B20:B22),0)</f>
        <v>0</v>
      </c>
      <c r="D20" s="23">
        <f>IFERROR(E10/C20,0)</f>
        <v>0</v>
      </c>
      <c r="E20" s="47">
        <f>D20/24</f>
        <v>0</v>
      </c>
      <c r="F20" s="46">
        <f>E10/12</f>
        <v>0</v>
      </c>
      <c r="G20" s="249"/>
      <c r="H20" s="79"/>
    </row>
    <row r="21" spans="1:13" s="10" customFormat="1" ht="39.6" customHeight="1" x14ac:dyDescent="0.3">
      <c r="A21" s="7" t="s">
        <v>72</v>
      </c>
      <c r="B21" s="45"/>
      <c r="C21" s="17" t="s">
        <v>42</v>
      </c>
      <c r="D21" s="24" t="s">
        <v>85</v>
      </c>
      <c r="E21" s="24" t="s">
        <v>43</v>
      </c>
      <c r="F21" s="24" t="s">
        <v>44</v>
      </c>
      <c r="G21" s="249"/>
      <c r="H21" s="79"/>
    </row>
    <row r="22" spans="1:13" s="10" customFormat="1" ht="15" thickBot="1" x14ac:dyDescent="0.35">
      <c r="A22" s="7" t="s">
        <v>78</v>
      </c>
      <c r="B22" s="45"/>
      <c r="C22" s="59"/>
      <c r="D22" s="23">
        <f>IFERROR(E10/C22,0)</f>
        <v>0</v>
      </c>
      <c r="E22" s="25">
        <f>D22/24</f>
        <v>0</v>
      </c>
      <c r="F22" s="26">
        <f>E10/12</f>
        <v>0</v>
      </c>
      <c r="G22" s="250"/>
      <c r="H22" s="79"/>
    </row>
    <row r="23" spans="1:13" ht="15.6" customHeight="1" x14ac:dyDescent="0.3">
      <c r="A23" s="28"/>
      <c r="B23" s="179" t="s">
        <v>20</v>
      </c>
      <c r="C23" s="180"/>
      <c r="D23" s="179" t="s">
        <v>90</v>
      </c>
      <c r="E23" s="180"/>
      <c r="F23" s="179" t="s">
        <v>62</v>
      </c>
      <c r="G23" s="251"/>
      <c r="H23" s="227" t="s">
        <v>91</v>
      </c>
      <c r="I23" s="227" t="s">
        <v>92</v>
      </c>
    </row>
    <row r="24" spans="1:13" ht="26.4" x14ac:dyDescent="0.3">
      <c r="A24" s="36" t="s">
        <v>45</v>
      </c>
      <c r="B24" s="38" t="s">
        <v>33</v>
      </c>
      <c r="C24" s="17" t="s">
        <v>17</v>
      </c>
      <c r="D24" s="38" t="s">
        <v>33</v>
      </c>
      <c r="E24" s="17" t="s">
        <v>17</v>
      </c>
      <c r="F24" s="38" t="s">
        <v>33</v>
      </c>
      <c r="G24" s="73" t="s">
        <v>17</v>
      </c>
      <c r="H24" s="228"/>
      <c r="I24" s="228"/>
    </row>
    <row r="25" spans="1:13" ht="14.4" customHeight="1" x14ac:dyDescent="0.3">
      <c r="A25" s="37" t="s">
        <v>26</v>
      </c>
      <c r="B25" s="29"/>
      <c r="C25" s="30"/>
      <c r="E25" s="30"/>
      <c r="F25" s="33">
        <f>IFERROR(D26/B25,0)</f>
        <v>0</v>
      </c>
      <c r="G25" s="74">
        <f t="shared" ref="G25:G36" si="1">IFERROR(E25/C25,0)</f>
        <v>0</v>
      </c>
      <c r="H25" s="229" t="s">
        <v>86</v>
      </c>
      <c r="I25" s="230"/>
    </row>
    <row r="26" spans="1:13" x14ac:dyDescent="0.3">
      <c r="A26" s="37" t="s">
        <v>27</v>
      </c>
      <c r="B26" s="29"/>
      <c r="C26" s="30"/>
      <c r="D26" s="29"/>
      <c r="E26" s="30"/>
      <c r="F26" s="33">
        <f>IFERROR(#REF!/B26,0)</f>
        <v>0</v>
      </c>
      <c r="G26" s="74">
        <f t="shared" si="1"/>
        <v>0</v>
      </c>
      <c r="H26" s="231"/>
      <c r="I26" s="232"/>
    </row>
    <row r="27" spans="1:13" x14ac:dyDescent="0.3">
      <c r="A27" s="37" t="s">
        <v>28</v>
      </c>
      <c r="B27" s="29"/>
      <c r="C27" s="30"/>
      <c r="D27" s="29" t="s">
        <v>79</v>
      </c>
      <c r="E27" s="30"/>
      <c r="F27" s="33">
        <f t="shared" ref="F27:F36" si="2">IFERROR(D27/B27,0)</f>
        <v>0</v>
      </c>
      <c r="G27" s="74">
        <f t="shared" si="1"/>
        <v>0</v>
      </c>
      <c r="H27" s="231"/>
      <c r="I27" s="232"/>
    </row>
    <row r="28" spans="1:13" x14ac:dyDescent="0.3">
      <c r="A28" s="37" t="s">
        <v>29</v>
      </c>
      <c r="B28" s="29"/>
      <c r="C28" s="30"/>
      <c r="D28" s="29" t="s">
        <v>79</v>
      </c>
      <c r="E28" s="30"/>
      <c r="F28" s="33">
        <f t="shared" si="2"/>
        <v>0</v>
      </c>
      <c r="G28" s="74">
        <f t="shared" si="1"/>
        <v>0</v>
      </c>
      <c r="H28" s="231"/>
      <c r="I28" s="232"/>
    </row>
    <row r="29" spans="1:13" x14ac:dyDescent="0.3">
      <c r="A29" s="37" t="s">
        <v>30</v>
      </c>
      <c r="B29" s="29"/>
      <c r="C29" s="30"/>
      <c r="D29" s="29"/>
      <c r="E29" s="30"/>
      <c r="F29" s="33">
        <f t="shared" si="2"/>
        <v>0</v>
      </c>
      <c r="G29" s="74">
        <f t="shared" si="1"/>
        <v>0</v>
      </c>
      <c r="H29" s="233"/>
      <c r="I29" s="234"/>
      <c r="K29" s="83">
        <f>SUM(B25:B30)</f>
        <v>0</v>
      </c>
      <c r="L29" s="83">
        <f>SUM(D25:D30)</f>
        <v>0</v>
      </c>
      <c r="M29" s="83"/>
    </row>
    <row r="30" spans="1:13" x14ac:dyDescent="0.3">
      <c r="A30" s="37" t="s">
        <v>31</v>
      </c>
      <c r="B30" s="29"/>
      <c r="C30" s="30"/>
      <c r="D30" s="29" t="s">
        <v>79</v>
      </c>
      <c r="E30" s="30"/>
      <c r="F30" s="33">
        <f t="shared" si="2"/>
        <v>0</v>
      </c>
      <c r="G30" s="74">
        <f t="shared" si="1"/>
        <v>0</v>
      </c>
      <c r="H30" s="75" t="str">
        <f>IF(K29&gt;=K30,"Yes", "No")</f>
        <v>Yes</v>
      </c>
      <c r="I30" s="75" t="str">
        <f>IF(L29&gt;=K30,"Yes", "No")</f>
        <v>Yes</v>
      </c>
      <c r="J30" s="77" t="s">
        <v>79</v>
      </c>
      <c r="K30" s="83">
        <f>B49*0.1</f>
        <v>0</v>
      </c>
      <c r="L30" s="83" t="s">
        <v>79</v>
      </c>
      <c r="M30" s="83"/>
    </row>
    <row r="31" spans="1:13" ht="14.4" customHeight="1" x14ac:dyDescent="0.3">
      <c r="A31" s="37" t="s">
        <v>14</v>
      </c>
      <c r="B31" s="29"/>
      <c r="C31" s="30"/>
      <c r="D31" s="29"/>
      <c r="E31" s="30"/>
      <c r="F31" s="33">
        <f t="shared" si="2"/>
        <v>0</v>
      </c>
      <c r="G31" s="74">
        <f t="shared" si="1"/>
        <v>0</v>
      </c>
      <c r="H31" s="235" t="s">
        <v>87</v>
      </c>
      <c r="I31" s="236"/>
      <c r="K31" s="83"/>
      <c r="L31" s="83"/>
      <c r="M31" s="83"/>
    </row>
    <row r="32" spans="1:13" x14ac:dyDescent="0.3">
      <c r="A32" s="37" t="s">
        <v>21</v>
      </c>
      <c r="B32" s="29"/>
      <c r="C32" s="30"/>
      <c r="D32" s="29"/>
      <c r="E32" s="30"/>
      <c r="F32" s="33">
        <f t="shared" si="2"/>
        <v>0</v>
      </c>
      <c r="G32" s="74">
        <f t="shared" si="1"/>
        <v>0</v>
      </c>
      <c r="H32" s="237"/>
      <c r="I32" s="238"/>
      <c r="K32" s="83"/>
      <c r="L32" s="83"/>
      <c r="M32" s="83"/>
    </row>
    <row r="33" spans="1:13" x14ac:dyDescent="0.3">
      <c r="A33" s="37" t="s">
        <v>22</v>
      </c>
      <c r="B33" s="29"/>
      <c r="C33" s="30"/>
      <c r="D33" s="29"/>
      <c r="E33" s="30"/>
      <c r="F33" s="33">
        <f t="shared" si="2"/>
        <v>0</v>
      </c>
      <c r="G33" s="74">
        <f t="shared" si="1"/>
        <v>0</v>
      </c>
      <c r="H33" s="239"/>
      <c r="I33" s="240"/>
      <c r="K33" s="83">
        <f>SUM(B25:B34)</f>
        <v>0</v>
      </c>
      <c r="L33" s="83">
        <f>SUM(D25:D34)</f>
        <v>0</v>
      </c>
      <c r="M33" s="83"/>
    </row>
    <row r="34" spans="1:13" x14ac:dyDescent="0.3">
      <c r="A34" s="37" t="s">
        <v>23</v>
      </c>
      <c r="B34" s="29"/>
      <c r="C34" s="30"/>
      <c r="D34" s="29"/>
      <c r="E34" s="30"/>
      <c r="F34" s="33">
        <f t="shared" si="2"/>
        <v>0</v>
      </c>
      <c r="G34" s="74">
        <f t="shared" si="1"/>
        <v>0</v>
      </c>
      <c r="H34" s="75" t="str">
        <f>IF(K33&gt;=K34,"Yes", "No")</f>
        <v>Yes</v>
      </c>
      <c r="I34" s="75" t="str">
        <f>IF(L33&gt;=K34,"Yes", "No")</f>
        <v>Yes</v>
      </c>
      <c r="J34" s="9" t="s">
        <v>79</v>
      </c>
      <c r="K34" s="83">
        <f>B49*0.25</f>
        <v>0</v>
      </c>
      <c r="L34" s="83" t="s">
        <v>79</v>
      </c>
      <c r="M34" s="83"/>
    </row>
    <row r="35" spans="1:13" ht="14.4" customHeight="1" x14ac:dyDescent="0.3">
      <c r="A35" s="37" t="s">
        <v>24</v>
      </c>
      <c r="B35" s="29"/>
      <c r="C35" s="30"/>
      <c r="D35" s="29"/>
      <c r="E35" s="30"/>
      <c r="F35" s="33">
        <f t="shared" si="2"/>
        <v>0</v>
      </c>
      <c r="G35" s="74">
        <f t="shared" si="1"/>
        <v>0</v>
      </c>
      <c r="H35" s="235" t="s">
        <v>88</v>
      </c>
      <c r="I35" s="236"/>
      <c r="K35" s="83"/>
      <c r="L35" s="83"/>
      <c r="M35" s="83"/>
    </row>
    <row r="36" spans="1:13" x14ac:dyDescent="0.3">
      <c r="A36" s="37" t="s">
        <v>25</v>
      </c>
      <c r="B36" s="29"/>
      <c r="C36" s="30"/>
      <c r="D36" s="29"/>
      <c r="E36" s="30"/>
      <c r="F36" s="33">
        <f t="shared" si="2"/>
        <v>0</v>
      </c>
      <c r="G36" s="74">
        <f t="shared" si="1"/>
        <v>0</v>
      </c>
      <c r="H36" s="237"/>
      <c r="I36" s="238"/>
      <c r="K36" s="83"/>
      <c r="L36" s="83"/>
      <c r="M36" s="83"/>
    </row>
    <row r="37" spans="1:13" x14ac:dyDescent="0.3">
      <c r="A37" s="37" t="s">
        <v>26</v>
      </c>
      <c r="B37" s="29"/>
      <c r="C37" s="30"/>
      <c r="D37" s="29"/>
      <c r="E37" s="30"/>
      <c r="F37" s="33">
        <f t="shared" ref="F37:G49" si="3">IFERROR(D37/B37,0)</f>
        <v>0</v>
      </c>
      <c r="G37" s="74">
        <f t="shared" si="3"/>
        <v>0</v>
      </c>
      <c r="H37" s="237"/>
      <c r="I37" s="238"/>
      <c r="K37" s="83"/>
      <c r="L37" s="83"/>
      <c r="M37" s="83"/>
    </row>
    <row r="38" spans="1:13" x14ac:dyDescent="0.3">
      <c r="A38" s="37" t="s">
        <v>27</v>
      </c>
      <c r="B38" s="29"/>
      <c r="C38" s="30"/>
      <c r="D38" s="29"/>
      <c r="E38" s="30"/>
      <c r="F38" s="33">
        <f t="shared" si="3"/>
        <v>0</v>
      </c>
      <c r="G38" s="74">
        <f t="shared" si="3"/>
        <v>0</v>
      </c>
      <c r="H38" s="239"/>
      <c r="I38" s="240"/>
      <c r="K38" s="83">
        <f>SUM(B25:B39)</f>
        <v>0</v>
      </c>
      <c r="L38" s="83">
        <f>SUM(D25:D39)</f>
        <v>0</v>
      </c>
      <c r="M38" s="83"/>
    </row>
    <row r="39" spans="1:13" x14ac:dyDescent="0.3">
      <c r="A39" s="37" t="s">
        <v>28</v>
      </c>
      <c r="B39" s="29"/>
      <c r="C39" s="30"/>
      <c r="D39" s="29"/>
      <c r="E39" s="30"/>
      <c r="F39" s="33">
        <f t="shared" si="3"/>
        <v>0</v>
      </c>
      <c r="G39" s="74">
        <f t="shared" si="3"/>
        <v>0</v>
      </c>
      <c r="H39" s="75" t="str">
        <f>IF(K38&gt;=K39,"Yes", "No")</f>
        <v>Yes</v>
      </c>
      <c r="I39" s="75" t="str">
        <f>IF(L38&gt;=K39,"Yes", "No")</f>
        <v>Yes</v>
      </c>
      <c r="K39" s="83">
        <f>B49*0.5</f>
        <v>0</v>
      </c>
      <c r="L39" s="83" t="s">
        <v>79</v>
      </c>
      <c r="M39" s="83"/>
    </row>
    <row r="40" spans="1:13" ht="14.4" customHeight="1" x14ac:dyDescent="0.3">
      <c r="A40" s="37" t="s">
        <v>29</v>
      </c>
      <c r="B40" s="29"/>
      <c r="C40" s="30"/>
      <c r="D40" s="29"/>
      <c r="E40" s="30"/>
      <c r="F40" s="33">
        <f t="shared" si="3"/>
        <v>0</v>
      </c>
      <c r="G40" s="74">
        <f t="shared" si="3"/>
        <v>0</v>
      </c>
      <c r="H40" s="235" t="s">
        <v>89</v>
      </c>
      <c r="I40" s="236"/>
      <c r="K40" s="83"/>
      <c r="L40" s="83"/>
      <c r="M40" s="83"/>
    </row>
    <row r="41" spans="1:13" x14ac:dyDescent="0.3">
      <c r="A41" s="37" t="s">
        <v>30</v>
      </c>
      <c r="B41" s="29"/>
      <c r="C41" s="30"/>
      <c r="D41" s="29"/>
      <c r="E41" s="30"/>
      <c r="F41" s="33">
        <f t="shared" si="3"/>
        <v>0</v>
      </c>
      <c r="G41" s="74">
        <f t="shared" si="3"/>
        <v>0</v>
      </c>
      <c r="H41" s="237"/>
      <c r="I41" s="238"/>
      <c r="K41" s="83"/>
      <c r="L41" s="83"/>
      <c r="M41" s="83"/>
    </row>
    <row r="42" spans="1:13" x14ac:dyDescent="0.3">
      <c r="A42" s="37" t="s">
        <v>31</v>
      </c>
      <c r="B42" s="29"/>
      <c r="C42" s="30"/>
      <c r="D42" s="29"/>
      <c r="E42" s="30"/>
      <c r="F42" s="33">
        <f t="shared" si="3"/>
        <v>0</v>
      </c>
      <c r="G42" s="74">
        <f t="shared" si="3"/>
        <v>0</v>
      </c>
      <c r="H42" s="237"/>
      <c r="I42" s="238"/>
      <c r="K42" s="83"/>
      <c r="L42" s="83"/>
      <c r="M42" s="83"/>
    </row>
    <row r="43" spans="1:13" x14ac:dyDescent="0.3">
      <c r="A43" s="37" t="s">
        <v>14</v>
      </c>
      <c r="B43" s="29"/>
      <c r="C43" s="30"/>
      <c r="D43" s="29"/>
      <c r="E43" s="30"/>
      <c r="F43" s="33">
        <f t="shared" si="3"/>
        <v>0</v>
      </c>
      <c r="G43" s="74">
        <f t="shared" si="3"/>
        <v>0</v>
      </c>
      <c r="H43" s="239"/>
      <c r="I43" s="240"/>
      <c r="K43" s="83">
        <f>SUM(B25:B44)</f>
        <v>0</v>
      </c>
      <c r="L43" s="83">
        <f>SUM(D25:D44)</f>
        <v>0</v>
      </c>
      <c r="M43" s="83"/>
    </row>
    <row r="44" spans="1:13" ht="15" thickBot="1" x14ac:dyDescent="0.35">
      <c r="A44" s="37" t="s">
        <v>21</v>
      </c>
      <c r="B44" s="29"/>
      <c r="C44" s="30"/>
      <c r="D44" s="29"/>
      <c r="E44" s="30"/>
      <c r="F44" s="33">
        <f t="shared" si="3"/>
        <v>0</v>
      </c>
      <c r="G44" s="74">
        <f t="shared" si="3"/>
        <v>0</v>
      </c>
      <c r="H44" s="76" t="str">
        <f>IF(K43&gt;=K44,"Yes", "No")</f>
        <v>Yes</v>
      </c>
      <c r="I44" s="76" t="str">
        <f>IF(L43&gt;=K44,"Yes", "No")</f>
        <v>Yes</v>
      </c>
      <c r="K44" s="83">
        <f>B49*0.8</f>
        <v>0</v>
      </c>
      <c r="L44" s="83" t="s">
        <v>79</v>
      </c>
      <c r="M44" s="83"/>
    </row>
    <row r="45" spans="1:13" x14ac:dyDescent="0.3">
      <c r="A45" s="37" t="s">
        <v>22</v>
      </c>
      <c r="B45" s="29"/>
      <c r="C45" s="30"/>
      <c r="D45" s="29"/>
      <c r="E45" s="30"/>
      <c r="F45" s="33">
        <f t="shared" si="3"/>
        <v>0</v>
      </c>
      <c r="G45" s="74">
        <f t="shared" si="3"/>
        <v>0</v>
      </c>
      <c r="H45" s="79"/>
    </row>
    <row r="46" spans="1:13" x14ac:dyDescent="0.3">
      <c r="A46" s="37" t="s">
        <v>23</v>
      </c>
      <c r="B46" s="29"/>
      <c r="C46" s="30"/>
      <c r="D46" s="29"/>
      <c r="E46" s="30"/>
      <c r="F46" s="33">
        <f t="shared" si="3"/>
        <v>0</v>
      </c>
      <c r="G46" s="74">
        <f t="shared" si="3"/>
        <v>0</v>
      </c>
      <c r="H46" s="79"/>
    </row>
    <row r="47" spans="1:13" x14ac:dyDescent="0.3">
      <c r="A47" s="37" t="s">
        <v>24</v>
      </c>
      <c r="B47" s="29"/>
      <c r="C47" s="30"/>
      <c r="D47" s="29" t="s">
        <v>79</v>
      </c>
      <c r="E47" s="30"/>
      <c r="F47" s="33">
        <f t="shared" si="3"/>
        <v>0</v>
      </c>
      <c r="G47" s="74">
        <f t="shared" si="3"/>
        <v>0</v>
      </c>
      <c r="H47" s="79"/>
    </row>
    <row r="48" spans="1:13" x14ac:dyDescent="0.3">
      <c r="A48" s="37" t="s">
        <v>25</v>
      </c>
      <c r="B48" s="29"/>
      <c r="C48" s="30"/>
      <c r="D48" s="29"/>
      <c r="E48" s="30"/>
      <c r="F48" s="33">
        <f t="shared" si="3"/>
        <v>0</v>
      </c>
      <c r="G48" s="74">
        <f t="shared" si="3"/>
        <v>0</v>
      </c>
      <c r="H48" s="79"/>
    </row>
    <row r="49" spans="1:8" x14ac:dyDescent="0.3">
      <c r="A49" s="37" t="s">
        <v>32</v>
      </c>
      <c r="B49" s="31">
        <f>SUM(B25:B48)</f>
        <v>0</v>
      </c>
      <c r="C49" s="32">
        <f>SUM(C25:C48)</f>
        <v>0</v>
      </c>
      <c r="D49" s="31">
        <f>SUM(D25:D48)</f>
        <v>0</v>
      </c>
      <c r="E49" s="32">
        <f>SUM(E25:E48)</f>
        <v>0</v>
      </c>
      <c r="F49" s="33">
        <f t="shared" si="3"/>
        <v>0</v>
      </c>
      <c r="G49" s="74">
        <f t="shared" si="3"/>
        <v>0</v>
      </c>
      <c r="H49" s="79"/>
    </row>
    <row r="50" spans="1:8" x14ac:dyDescent="0.3">
      <c r="A50" s="37" t="s">
        <v>35</v>
      </c>
      <c r="B50" s="31"/>
      <c r="C50" s="33">
        <f>IFERROR(C49/E10,0)</f>
        <v>0</v>
      </c>
      <c r="D50" s="61"/>
      <c r="E50" s="33">
        <f>IFERROR(E49/E10,0)</f>
        <v>0</v>
      </c>
      <c r="F50" s="61"/>
      <c r="G50" s="80"/>
      <c r="H50" s="79"/>
    </row>
    <row r="51" spans="1:8" s="10" customFormat="1" ht="25.5" customHeight="1" x14ac:dyDescent="0.3">
      <c r="A51" s="170" t="s">
        <v>13</v>
      </c>
      <c r="B51" s="171"/>
      <c r="C51" s="171"/>
      <c r="D51" s="171"/>
      <c r="E51" s="171"/>
      <c r="F51" s="171"/>
      <c r="G51" s="171"/>
      <c r="H51" s="79"/>
    </row>
    <row r="52" spans="1:8" s="10" customFormat="1" ht="67.5" customHeight="1" x14ac:dyDescent="0.3">
      <c r="A52" s="173" t="s">
        <v>63</v>
      </c>
      <c r="B52" s="174"/>
      <c r="C52" s="174"/>
      <c r="D52" s="174"/>
      <c r="E52" s="174"/>
      <c r="F52" s="174"/>
      <c r="G52" s="174"/>
      <c r="H52" s="79"/>
    </row>
    <row r="53" spans="1:8" x14ac:dyDescent="0.25">
      <c r="A53" s="213" t="s">
        <v>83</v>
      </c>
      <c r="B53" s="214"/>
      <c r="C53" s="214"/>
      <c r="D53" s="214"/>
      <c r="E53" s="214"/>
      <c r="F53" s="214"/>
      <c r="G53" s="214"/>
      <c r="H53" s="81"/>
    </row>
    <row r="54" spans="1:8" x14ac:dyDescent="0.25">
      <c r="A54" s="216" t="s">
        <v>75</v>
      </c>
      <c r="B54" s="217"/>
      <c r="C54" s="217"/>
      <c r="D54" s="217"/>
      <c r="E54" s="217"/>
      <c r="F54" s="217"/>
      <c r="G54" s="217"/>
      <c r="H54" s="81"/>
    </row>
    <row r="55" spans="1:8" x14ac:dyDescent="0.25">
      <c r="A55" s="219" t="s">
        <v>76</v>
      </c>
      <c r="B55" s="220"/>
      <c r="C55" s="220"/>
      <c r="D55" s="220"/>
      <c r="E55" s="220"/>
      <c r="F55" s="220"/>
      <c r="G55" s="220"/>
      <c r="H55" s="81"/>
    </row>
    <row r="56" spans="1:8" x14ac:dyDescent="0.25">
      <c r="A56" s="222" t="s">
        <v>80</v>
      </c>
      <c r="B56" s="223"/>
      <c r="C56" s="223"/>
      <c r="D56" s="223"/>
      <c r="E56" s="223"/>
      <c r="F56" s="223"/>
      <c r="G56" s="223"/>
      <c r="H56" s="81"/>
    </row>
    <row r="57" spans="1:8" ht="14.4" customHeight="1" x14ac:dyDescent="0.25">
      <c r="A57" s="201" t="s">
        <v>81</v>
      </c>
      <c r="B57" s="252"/>
      <c r="C57" s="252"/>
      <c r="D57" s="252"/>
      <c r="E57" s="252"/>
      <c r="F57" s="252"/>
      <c r="G57" s="252"/>
      <c r="H57" s="81"/>
    </row>
    <row r="58" spans="1:8" ht="14.4" customHeight="1" x14ac:dyDescent="0.25">
      <c r="A58" s="70"/>
      <c r="B58" s="71"/>
      <c r="C58" s="71"/>
      <c r="D58" s="71"/>
      <c r="E58" s="71"/>
      <c r="F58" s="71"/>
      <c r="G58" s="71"/>
      <c r="H58" s="81"/>
    </row>
    <row r="59" spans="1:8" ht="14.4" customHeight="1" x14ac:dyDescent="0.3">
      <c r="A59" s="222" t="s">
        <v>82</v>
      </c>
      <c r="B59" s="223"/>
      <c r="C59" s="223"/>
      <c r="D59" s="223"/>
      <c r="E59" s="223"/>
      <c r="F59" s="223"/>
      <c r="G59" s="223"/>
      <c r="H59" s="81"/>
    </row>
    <row r="60" spans="1:8" ht="14.4" customHeight="1" x14ac:dyDescent="0.3">
      <c r="A60" s="222"/>
      <c r="B60" s="223"/>
      <c r="C60" s="223"/>
      <c r="D60" s="223"/>
      <c r="E60" s="223"/>
      <c r="F60" s="223"/>
      <c r="G60" s="223"/>
      <c r="H60" s="81"/>
    </row>
    <row r="61" spans="1:8" x14ac:dyDescent="0.3">
      <c r="A61" s="62"/>
      <c r="B61" s="63"/>
      <c r="C61" s="63"/>
      <c r="D61" s="63"/>
      <c r="E61" s="63"/>
      <c r="F61" s="63"/>
      <c r="G61" s="63"/>
      <c r="H61" s="79"/>
    </row>
    <row r="62" spans="1:8" ht="14.4" customHeight="1" x14ac:dyDescent="0.3">
      <c r="A62" s="253" t="s">
        <v>65</v>
      </c>
      <c r="B62" s="254"/>
      <c r="C62" s="254"/>
      <c r="D62" s="255"/>
      <c r="E62" s="259" t="s">
        <v>66</v>
      </c>
      <c r="F62" s="209" t="s">
        <v>67</v>
      </c>
      <c r="G62" s="261"/>
      <c r="H62" s="82"/>
    </row>
    <row r="63" spans="1:8" x14ac:dyDescent="0.3">
      <c r="A63" s="256"/>
      <c r="B63" s="257"/>
      <c r="C63" s="257"/>
      <c r="D63" s="258"/>
      <c r="E63" s="260"/>
      <c r="F63" s="262"/>
      <c r="G63" s="263"/>
      <c r="H63" s="82"/>
    </row>
  </sheetData>
  <dataConsolidate/>
  <mergeCells count="31">
    <mergeCell ref="A57:G57"/>
    <mergeCell ref="A62:D63"/>
    <mergeCell ref="E62:E63"/>
    <mergeCell ref="A59:G60"/>
    <mergeCell ref="F62:G63"/>
    <mergeCell ref="A56:G56"/>
    <mergeCell ref="A14:G14"/>
    <mergeCell ref="G15:G17"/>
    <mergeCell ref="A18:G18"/>
    <mergeCell ref="G19:G22"/>
    <mergeCell ref="B23:C23"/>
    <mergeCell ref="D23:E23"/>
    <mergeCell ref="F23:G23"/>
    <mergeCell ref="A51:G51"/>
    <mergeCell ref="A52:G52"/>
    <mergeCell ref="A53:G53"/>
    <mergeCell ref="A54:G54"/>
    <mergeCell ref="A55:G55"/>
    <mergeCell ref="A2:G2"/>
    <mergeCell ref="H2:H8"/>
    <mergeCell ref="A3:G3"/>
    <mergeCell ref="A4:G4"/>
    <mergeCell ref="A5:G5"/>
    <mergeCell ref="C6:G6"/>
    <mergeCell ref="A8:G8"/>
    <mergeCell ref="I23:I24"/>
    <mergeCell ref="H25:I29"/>
    <mergeCell ref="H31:I33"/>
    <mergeCell ref="H35:I38"/>
    <mergeCell ref="H40:I43"/>
    <mergeCell ref="H23:H24"/>
  </mergeCells>
  <conditionalFormatting sqref="E49">
    <cfRule type="colorScale" priority="18">
      <colorScale>
        <cfvo type="num" val="&quot;&lt;C10*.95&quot;"/>
        <cfvo type="max"/>
        <color rgb="FFFF0000"/>
        <color rgb="FFFFEF9C"/>
      </colorScale>
    </cfRule>
    <cfRule type="expression" dxfId="38" priority="19" stopIfTrue="1">
      <formula>"&lt;C10*.95"</formula>
    </cfRule>
  </conditionalFormatting>
  <conditionalFormatting sqref="H30:I30">
    <cfRule type="containsText" dxfId="37" priority="13" operator="containsText" text="Yes">
      <formula>NOT(ISERROR(SEARCH("Yes",H30)))</formula>
    </cfRule>
    <cfRule type="containsText" dxfId="36" priority="14" operator="containsText" text="No">
      <formula>NOT(ISERROR(SEARCH("No",H30)))</formula>
    </cfRule>
  </conditionalFormatting>
  <conditionalFormatting sqref="H34:I34">
    <cfRule type="containsText" dxfId="35" priority="11" operator="containsText" text="Yes">
      <formula>NOT(ISERROR(SEARCH("Yes",H34)))</formula>
    </cfRule>
    <cfRule type="containsText" dxfId="34" priority="12" operator="containsText" text="No">
      <formula>NOT(ISERROR(SEARCH("No",H34)))</formula>
    </cfRule>
  </conditionalFormatting>
  <conditionalFormatting sqref="H39:I39">
    <cfRule type="containsText" dxfId="33" priority="9" operator="containsText" text="Yes">
      <formula>NOT(ISERROR(SEARCH("Yes",H39)))</formula>
    </cfRule>
    <cfRule type="containsText" dxfId="32" priority="10" operator="containsText" text="No">
      <formula>NOT(ISERROR(SEARCH("No",H39)))</formula>
    </cfRule>
  </conditionalFormatting>
  <conditionalFormatting sqref="H44:I44">
    <cfRule type="containsText" dxfId="31" priority="7" operator="containsText" text="Yes">
      <formula>NOT(ISERROR(SEARCH("Yes",H44)))</formula>
    </cfRule>
    <cfRule type="containsText" dxfId="30" priority="8" operator="containsText" text="No">
      <formula>NOT(ISERROR(SEARCH("No",H44)))</formula>
    </cfRule>
  </conditionalFormatting>
  <conditionalFormatting sqref="B49">
    <cfRule type="cellIs" dxfId="29" priority="1" operator="equal">
      <formula>0</formula>
    </cfRule>
    <cfRule type="cellIs" dxfId="28" priority="2" operator="notBetween">
      <formula>$D$22</formula>
      <formula>$D$20</formula>
    </cfRule>
    <cfRule type="cellIs" dxfId="27" priority="3" operator="between">
      <formula>$D$22</formula>
      <formula>$D$20</formula>
    </cfRule>
  </conditionalFormatting>
  <dataValidations xWindow="260" yWindow="777" count="52">
    <dataValidation allowBlank="1" showInputMessage="1" showErrorMessage="1" prompt="Enter initial unit projection for January here." sqref="B43"/>
    <dataValidation allowBlank="1" showInputMessage="1" showErrorMessage="1" prompt="Enter intitial unit projection for November here." sqref="B41"/>
    <dataValidation type="whole" errorStyle="information" operator="notBetween" allowBlank="1" showInputMessage="1" showErrorMessage="1" errorTitle="Reminder" error="Must have 50% of BIL units weatherized by reporting deadline. Ensure this requirement is met before moving forward. " prompt="Enter initial unit projection for September here.  Must have 50% of BIL units weatherized by reporting deadline." sqref="B39">
      <formula1>0</formula1>
      <formula2>100</formula2>
    </dataValidation>
    <dataValidation allowBlank="1" showInputMessage="1" showErrorMessage="1" prompt="Enter initial unit projection for July here." sqref="B37 B25"/>
    <dataValidation allowBlank="1" showInputMessage="1" showErrorMessage="1" prompt="Input the expended amount of the Fiscal Audit budget.  This should be the same as what was reported in line 3 of the monthly expenditure report under &quot;Cumulative.&quot;" sqref="D11"/>
    <dataValidation allowBlank="1" showInputMessage="1" showErrorMessage="1" prompt="Input the expended amount of the Liability/Pollution Occurance Insurance budget.  This should be the same as what was reported in line 2 of the monthly expenditure report under &quot;Cumulative.&quot;" sqref="C11"/>
    <dataValidation allowBlank="1" showInputMessage="1" showErrorMessage="1" prompt="Input the approved Fiscal Audit budget amount found in Exhibit A of current contract. " sqref="D10"/>
    <dataValidation allowBlank="1" showInputMessage="1" showErrorMessage="1" prompt="Input the approved Liability/Pollution Occurance Insurance budget amount found in Exhibit A of current contract. " sqref="C10"/>
    <dataValidation allowBlank="1" showInputMessage="1" showErrorMessage="1" prompt="If you would like to use a different CPU for planning, enter it here." sqref="C22"/>
    <dataValidation allowBlank="1" showInputMessage="1" showErrorMessage="1" prompt="For BIL CPU estimating purposes Input the average Annual DOE Contract CPU for this program year.  This is found in the final expenditure report.  Note:   Max BIL CPU threshold $8,009" sqref="B20:B22"/>
    <dataValidation type="list" allowBlank="1" showInputMessage="1" showErrorMessage="1" prompt="Select current program year" sqref="F7">
      <formula1>" PY19, PY20, PY21, PY22, PY23, PY24, PY25, BIL"</formula1>
    </dataValidation>
    <dataValidation type="list" allowBlank="1" showInputMessage="1" showErrorMessage="1" prompt="Input current program year contract term" sqref="D7">
      <formula1>"Jan 1 - Dec 31, Jul 1 - Jun 30, Other"</formula1>
    </dataValidation>
    <dataValidation allowBlank="1" showInputMessage="1" showErrorMessage="1" prompt="Input current program year contract number" sqref="B7"/>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type="list" allowBlank="1" showInputMessage="1" showErrorMessage="1" prompt="Select current program year minus 3" sqref="A20">
      <formula1>" PY16, PY17, PY18, PY19, PY20, PY21, PY22, PY23, PY24"</formula1>
    </dataValidation>
    <dataValidation type="list" allowBlank="1" showInputMessage="1" showErrorMessage="1" prompt="Select current program year minus 2" sqref="A21">
      <formula1>" PY16, PY17, PY18, PY19, PY20, PY21, PY22, PY23, PY24"</formula1>
    </dataValidation>
    <dataValidation type="list" allowBlank="1" showInputMessage="1" showErrorMessage="1" prompt="Select current program year minus 1" sqref="A22">
      <formula1>" PY16, PY17, PY18, PY19, PY20, PY21, PY22, PY23, PY24"</formula1>
    </dataValidation>
    <dataValidation allowBlank="1" showInputMessage="1" showErrorMessage="1" prompt="Use this form to help with your production planning for DOE WAP." sqref="A3:G3"/>
    <dataValidation allowBlank="1" showInputMessage="1" showErrorMessage="1" prompt="Input the approved Administration budget amount found in Exhibit A of current contract. " sqref="B10"/>
    <dataValidation allowBlank="1" showInputMessage="1" showErrorMessage="1" prompt="Input the expended amount of the Administration budget.  This should be the same as what was reported in line 1 of the monthly expenditure report under &quot;Cumulative.&quot;" sqref="B11"/>
    <dataValidation allowBlank="1" showInputMessage="1" showErrorMessage="1" prompt="This budget line item percentage is capped. See Exhibit A of your DOE WAP Contract for the percentage cap amount. It is the Subrecipient's responsibility to ensure that by the end of the contract term the maximum allowable percentage is not exceeded." sqref="B12"/>
    <dataValidation allowBlank="1" showInputMessage="1" showErrorMessage="1" prompt="Input the approved Materials/Program Support/Labor budget amount found in Exhibit A of current contract. " sqref="E10"/>
    <dataValidation allowBlank="1" showInputMessage="1" showErrorMessage="1" prompt="Input the expended amount of the Materials/Program Support/Labor budget. This should be the same as what was reported in line 4 of the monthly expenditure report under &quot;Cumulative.&quot;" sqref="E11"/>
    <dataValidation allowBlank="1" showInputMessage="1" showErrorMessage="1" prompt="Input the expended amount of the Health and Safety budget.This should be the same as what was reported in line 5 of the monthly expenditure report under &quot;Cumulative.&quot;" sqref="F11"/>
    <dataValidation allowBlank="1" showInputMessage="1" showErrorMessage="1" prompt="Input the expended amount of the Training and Technical Assistance budget. This should be the same as what was reported in line 6 of the monthly expenditure report under &quot;Cumulative.&quot;" sqref="G11"/>
    <dataValidation allowBlank="1" showInputMessage="1" showErrorMessage="1" prompt="Health and Safety expenditures cannot exceed % of total Materials/Program Support/Labor and Health &amp; Safety expenditures as defined per TAC 6.415 (a)._x000a_" sqref="F12"/>
    <dataValidation allowBlank="1" showInputMessage="1" showErrorMessage="1" prompt="Input the approved Health and Safety budget amount found in Exhibit A of current contract. " sqref="F10"/>
    <dataValidation allowBlank="1" showInputMessage="1" showErrorMessage="1" prompt="Input the approved Training and Technical Assistance budget amount found in Exhibit A of current contract. " sqref="G10"/>
    <dataValidation type="whole" allowBlank="1" showInputMessage="1" showErrorMessage="1" prompt="Input the number of months remaining in the program year. " sqref="B15">
      <formula1>1</formula1>
      <formula2>52</formula2>
    </dataValidation>
    <dataValidation type="whole" allowBlank="1" showInputMessage="1" showErrorMessage="1" prompt="Input the cumulative number of units weatherized for the current program year." sqref="D15">
      <formula1>0</formula1>
      <formula2>10000</formula2>
    </dataValidation>
    <dataValidation allowBlank="1" showInputMessage="1" showErrorMessage="1" prompt="Enter initial unit projection for June here." sqref="B48 B36"/>
    <dataValidation allowBlank="1" showInputMessage="1" showErrorMessage="1" prompt="Enter initial unit projection for May here." sqref="B47 B35"/>
    <dataValidation allowBlank="1" showInputMessage="1" showErrorMessage="1" prompt="Enter initial unit projection for April here." sqref="B46"/>
    <dataValidation allowBlank="1" showInputMessage="1" showErrorMessage="1" prompt="Enter initial unit projection for March here." sqref="B45 B33"/>
    <dataValidation allowBlank="1" showInputMessage="1" showErrorMessage="1" prompt="Enter initial unit projection for February here. " sqref="B32"/>
    <dataValidation allowBlank="1" showInputMessage="1" showErrorMessage="1" prompt="Enter initial unit projection for December here." sqref="B42"/>
    <dataValidation allowBlank="1" showInputMessage="1" showErrorMessage="1" prompt="Enter initial unit projection for October here. " sqref="B40 B28"/>
    <dataValidation allowBlank="1" showInputMessage="1" showErrorMessage="1" prompt="Enter initial unit projection for August here." sqref="B38 B26"/>
    <dataValidation errorStyle="warning" operator="equal" allowBlank="1" showInputMessage="1" showErrorMessage="1" prompt="This value should equal 100%." sqref="C50"/>
    <dataValidation allowBlank="1" showInputMessage="1" showErrorMessage="1" prompt="This value should equal 100% by the end of program year." sqref="E50"/>
    <dataValidation type="custom" allowBlank="1" showInputMessage="1" showErrorMessage="1" prompt="Total must equal total budget for Materials/Program Support/Labor" sqref="C49">
      <formula1>E10</formula1>
    </dataValidation>
    <dataValidation type="decimal" errorStyle="information" allowBlank="1" showInputMessage="1" showErrorMessage="1" error="Warning" prompt="Total must equal total budget for Materials/Program Support/Labor by the end of program year._x000a_" sqref="E49">
      <formula1>E10*0.95</formula1>
      <formula2>E10*1.05</formula2>
    </dataValidation>
    <dataValidation allowBlank="1" showInputMessage="1" showErrorMessage="1" prompt="Enter initial unit projection for September here._x000a_" sqref="B27"/>
    <dataValidation type="whole" errorStyle="information" operator="notBetween" allowBlank="1" showInputMessage="1" showErrorMessage="1" errorTitle="Reminder" error="Must have 25% of unit production completed or 20% of funds expended by the fifth reporting deadline. Ensure this requirement is met before moving forward. " prompt="Enter initial unit projection for November here. " sqref="B29">
      <formula1>0</formula1>
      <formula2>100</formula2>
    </dataValidation>
    <dataValidation type="whole" errorStyle="information" operator="notBetween" allowBlank="1" showInputMessage="1" showErrorMessage="1" errorTitle="Reminder" error="Must have 10% of BIL units weatherized by Dec. 23 reporting deadline.   Ensure this requirement is met before moving forward." prompt="Enter initial unit projection for December here.  Must have 10% of BIL Units weatherized._x000a_" sqref="B30">
      <formula1>0</formula1>
      <formula2>100</formula2>
    </dataValidation>
    <dataValidation allowBlank="1" showInputMessage="1" showErrorMessage="1" prompt="Enter initial unit projection for January here._x000a_" sqref="B31"/>
    <dataValidation type="whole" errorStyle="information" operator="notBetween" allowBlank="1" showInputMessage="1" showErrorMessage="1" errorTitle="Reminder" error="Must have 25% of Bil units weatherized by reporting deadline.   Ensure this requirement is met before moving forward." prompt="Enter initial unit projection for April here.   Must have 25% of BIL units weatherized by reporting Deadline." sqref="B34">
      <formula1>0</formula1>
      <formula2>100</formula2>
    </dataValidation>
    <dataValidation type="whole" errorStyle="information" operator="notBetween" allowBlank="1" showInputMessage="1" showErrorMessage="1" errorTitle="Reminder" error="Must have 80% of BIL units completed by reporting deadline.   Ensure this requirment is met befor moving forward." prompt="Enter initial unit projection for February here.   Must have 80% of BIL units weatherized." sqref="B44">
      <formula1>0</formula1>
      <formula2>100</formula2>
    </dataValidation>
    <dataValidation type="decimal" errorStyle="information" allowBlank="1" showInputMessage="1" showErrorMessage="1" errorTitle="Compliant" sqref="K30:L30">
      <formula1>0</formula1>
      <formula2>9.99</formula2>
    </dataValidation>
    <dataValidation allowBlank="1" showInputMessage="1" showErrorMessage="1" prompt="Input # of completed units reported on Monthly MER" sqref="D25:D48"/>
    <dataValidation allowBlank="1" showInputMessage="1" showErrorMessage="1" prompt="Enter projected Monthly Expenditures" sqref="C25:C48"/>
    <dataValidation allowBlank="1" showInputMessage="1" showErrorMessage="1" prompt="Enter Monthly Materials/Program Support/Labor from MER" sqref="E25:E48"/>
  </dataValidations>
  <pageMargins left="0.25" right="0.25" top="0.75" bottom="0.75" header="0.3" footer="0.3"/>
  <pageSetup scale="74" fitToHeight="0" orientation="portrait" horizontalDpi="1200" verticalDpi="1200" r:id="rId1"/>
  <ignoredErrors>
    <ignoredError sqref="K33 K29 K38"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9"/>
  <sheetViews>
    <sheetView workbookViewId="0">
      <selection activeCell="B1" sqref="B1"/>
    </sheetView>
  </sheetViews>
  <sheetFormatPr defaultRowHeight="14.4" x14ac:dyDescent="0.3"/>
  <cols>
    <col min="1" max="1" width="13.77734375" style="85" customWidth="1"/>
    <col min="2" max="2" width="14.77734375" style="85" customWidth="1"/>
    <col min="3" max="5" width="14.77734375" style="87" customWidth="1"/>
    <col min="6" max="6" width="14.77734375" style="85" customWidth="1"/>
    <col min="7" max="9" width="14.77734375" style="87" customWidth="1"/>
    <col min="10" max="19" width="14.77734375" style="85" customWidth="1"/>
    <col min="20" max="43" width="14.77734375" hidden="1" customWidth="1"/>
  </cols>
  <sheetData>
    <row r="1" spans="1:43" ht="43.8" thickBot="1" x14ac:dyDescent="0.35">
      <c r="A1" s="154" t="s">
        <v>98</v>
      </c>
      <c r="B1" s="155"/>
      <c r="C1" s="156" t="s">
        <v>97</v>
      </c>
      <c r="D1" s="157"/>
      <c r="E1" s="85"/>
      <c r="F1" s="107"/>
      <c r="G1" s="108"/>
      <c r="H1" s="117" t="s">
        <v>99</v>
      </c>
      <c r="I1" s="118" t="s">
        <v>100</v>
      </c>
      <c r="J1" s="117" t="s">
        <v>101</v>
      </c>
      <c r="K1" s="118" t="s">
        <v>96</v>
      </c>
      <c r="L1" s="117" t="s">
        <v>104</v>
      </c>
      <c r="M1" s="117" t="s">
        <v>103</v>
      </c>
      <c r="N1" s="148"/>
      <c r="O1" s="148"/>
    </row>
    <row r="2" spans="1:43" ht="14.4" customHeight="1" x14ac:dyDescent="0.3">
      <c r="A2" s="152"/>
      <c r="B2" s="152"/>
      <c r="C2" s="152"/>
      <c r="D2" s="153"/>
      <c r="E2" s="85"/>
      <c r="F2" s="119" t="str">
        <f>T9</f>
        <v>PY23</v>
      </c>
      <c r="G2" s="120" t="s">
        <v>105</v>
      </c>
      <c r="H2" s="109">
        <f>AVERAGE(U11:U22)</f>
        <v>0</v>
      </c>
      <c r="I2" s="112">
        <f>AVERAGE(V11:V22)</f>
        <v>0</v>
      </c>
      <c r="J2" s="109">
        <f>AVERAGE(W11:W22)</f>
        <v>0</v>
      </c>
      <c r="K2" s="115">
        <f>AVERAGE(Y11:Y22)</f>
        <v>0</v>
      </c>
      <c r="L2" s="109">
        <f>AVERAGE(Z11:Z22)</f>
        <v>0</v>
      </c>
      <c r="M2" s="109">
        <f>AVERAGE(AA11:AA22)</f>
        <v>0</v>
      </c>
      <c r="N2" s="149"/>
      <c r="O2" s="139"/>
    </row>
    <row r="3" spans="1:43" ht="15" customHeight="1" x14ac:dyDescent="0.3">
      <c r="A3" s="152"/>
      <c r="B3" s="152"/>
      <c r="C3" s="152"/>
      <c r="D3" s="153"/>
      <c r="E3" s="85"/>
      <c r="F3" s="121" t="str">
        <f>AB9</f>
        <v>PY23</v>
      </c>
      <c r="G3" s="122" t="s">
        <v>106</v>
      </c>
      <c r="H3" s="110">
        <f>AVERAGE(AB17:AB28)</f>
        <v>0</v>
      </c>
      <c r="I3" s="113">
        <f>AVERAGE(AD17:AD28)</f>
        <v>0</v>
      </c>
      <c r="J3" s="110">
        <f>AVERAGE(AE17:AE28)</f>
        <v>0</v>
      </c>
      <c r="K3" s="116">
        <f>AVERAGE(AG17:AG28)</f>
        <v>0</v>
      </c>
      <c r="L3" s="110">
        <f>AVERAGE(AH17:AH28)</f>
        <v>0</v>
      </c>
      <c r="M3" s="110">
        <f>AVERAGE(AI17:AI28)</f>
        <v>0</v>
      </c>
      <c r="N3" s="149"/>
      <c r="O3" s="139"/>
    </row>
    <row r="4" spans="1:43" ht="15" customHeight="1" thickBot="1" x14ac:dyDescent="0.35">
      <c r="A4" s="152"/>
      <c r="B4" s="152"/>
      <c r="C4" s="152"/>
      <c r="D4" s="153"/>
      <c r="E4" s="85"/>
      <c r="F4" s="121" t="str">
        <f>AJ9</f>
        <v>BIL</v>
      </c>
      <c r="G4" s="123" t="s">
        <v>107</v>
      </c>
      <c r="H4" s="111">
        <f>AVERAGE(AK17:AK40)</f>
        <v>0</v>
      </c>
      <c r="I4" s="114">
        <f>AVERAGE(AL17:AL40)</f>
        <v>0</v>
      </c>
      <c r="J4" s="111">
        <f>AVERAGE(AM17:AM40)</f>
        <v>0</v>
      </c>
      <c r="K4" s="114">
        <f>AVERAGE(AO17:AO40)</f>
        <v>0</v>
      </c>
      <c r="L4" s="111">
        <f>AVERAGE(AP17:AP40)</f>
        <v>0</v>
      </c>
      <c r="M4" s="111">
        <f>AVERAGE(AQ17:AQ40)</f>
        <v>0</v>
      </c>
      <c r="N4" s="149"/>
      <c r="O4" s="139"/>
    </row>
    <row r="5" spans="1:43" ht="15" customHeight="1" thickBot="1" x14ac:dyDescent="0.35">
      <c r="A5" s="152"/>
      <c r="B5" s="152"/>
      <c r="C5" s="152"/>
      <c r="D5" s="153"/>
      <c r="E5" s="85"/>
      <c r="F5" s="105"/>
      <c r="G5" s="124" t="s">
        <v>112</v>
      </c>
      <c r="H5" s="129">
        <f>H2+H4</f>
        <v>0</v>
      </c>
      <c r="I5" s="130">
        <f t="shared" ref="I5:M5" si="0">I2+I4</f>
        <v>0</v>
      </c>
      <c r="J5" s="129">
        <f t="shared" si="0"/>
        <v>0</v>
      </c>
      <c r="K5" s="130">
        <f t="shared" si="0"/>
        <v>0</v>
      </c>
      <c r="L5" s="129">
        <f t="shared" si="0"/>
        <v>0</v>
      </c>
      <c r="M5" s="129">
        <f t="shared" si="0"/>
        <v>0</v>
      </c>
      <c r="N5" s="150"/>
      <c r="O5" s="151"/>
    </row>
    <row r="6" spans="1:43" ht="15" customHeight="1" thickBot="1" x14ac:dyDescent="0.35">
      <c r="A6" s="152"/>
      <c r="B6" s="152"/>
      <c r="C6" s="152"/>
      <c r="D6" s="153"/>
      <c r="E6" s="85"/>
      <c r="F6" s="105"/>
      <c r="G6" s="124" t="s">
        <v>114</v>
      </c>
      <c r="H6" s="129">
        <f>(H5+H7)/2</f>
        <v>0</v>
      </c>
      <c r="I6" s="130">
        <f t="shared" ref="I6:M6" si="1">(I5+I7)/2</f>
        <v>0</v>
      </c>
      <c r="J6" s="129">
        <f t="shared" si="1"/>
        <v>0</v>
      </c>
      <c r="K6" s="130">
        <f t="shared" si="1"/>
        <v>0</v>
      </c>
      <c r="L6" s="129">
        <f t="shared" si="1"/>
        <v>0</v>
      </c>
      <c r="M6" s="129">
        <f t="shared" si="1"/>
        <v>0</v>
      </c>
      <c r="N6" s="150"/>
      <c r="O6" s="151"/>
    </row>
    <row r="7" spans="1:43" ht="15" customHeight="1" thickBot="1" x14ac:dyDescent="0.35">
      <c r="A7" s="152"/>
      <c r="B7" s="152"/>
      <c r="C7" s="152"/>
      <c r="D7" s="153"/>
      <c r="E7" s="85"/>
      <c r="F7" s="106"/>
      <c r="G7" s="125" t="s">
        <v>113</v>
      </c>
      <c r="H7" s="131">
        <f>SUM(H2:H4)</f>
        <v>0</v>
      </c>
      <c r="I7" s="132">
        <f t="shared" ref="I7:M7" si="2">SUM(I2:I4)</f>
        <v>0</v>
      </c>
      <c r="J7" s="131">
        <f t="shared" si="2"/>
        <v>0</v>
      </c>
      <c r="K7" s="132">
        <f t="shared" si="2"/>
        <v>0</v>
      </c>
      <c r="L7" s="131">
        <f t="shared" si="2"/>
        <v>0</v>
      </c>
      <c r="M7" s="131">
        <f t="shared" si="2"/>
        <v>0</v>
      </c>
      <c r="N7" s="150"/>
      <c r="O7" s="151"/>
    </row>
    <row r="8" spans="1:43" ht="15.6" x14ac:dyDescent="0.3">
      <c r="A8" s="139"/>
      <c r="C8" s="85"/>
      <c r="D8" s="85"/>
      <c r="E8" s="85"/>
      <c r="G8" s="85"/>
      <c r="H8" s="85"/>
      <c r="I8" s="85"/>
      <c r="T8" s="265" t="s">
        <v>108</v>
      </c>
      <c r="U8" s="266"/>
      <c r="V8" s="266"/>
      <c r="W8" s="266"/>
      <c r="X8" s="266"/>
      <c r="Y8" s="266"/>
      <c r="Z8" s="266"/>
      <c r="AA8" s="267"/>
      <c r="AB8" s="265" t="s">
        <v>109</v>
      </c>
      <c r="AC8" s="266"/>
      <c r="AD8" s="266"/>
      <c r="AE8" s="266"/>
      <c r="AF8" s="266"/>
      <c r="AG8" s="266"/>
      <c r="AH8" s="266"/>
      <c r="AI8" s="267"/>
      <c r="AJ8" s="265" t="s">
        <v>110</v>
      </c>
      <c r="AK8" s="266"/>
      <c r="AL8" s="266"/>
      <c r="AM8" s="266"/>
      <c r="AN8" s="266"/>
      <c r="AO8" s="266"/>
      <c r="AP8" s="266"/>
      <c r="AQ8" s="267"/>
    </row>
    <row r="9" spans="1:43" ht="15.6" customHeight="1" x14ac:dyDescent="0.3">
      <c r="A9" s="97"/>
      <c r="B9" s="264" t="s">
        <v>116</v>
      </c>
      <c r="C9" s="264"/>
      <c r="D9" s="264"/>
      <c r="E9" s="264"/>
      <c r="F9" s="264"/>
      <c r="G9" s="264"/>
      <c r="H9" s="264" t="s">
        <v>117</v>
      </c>
      <c r="I9" s="264"/>
      <c r="J9" s="264"/>
      <c r="K9" s="264"/>
      <c r="L9" s="264"/>
      <c r="M9" s="264"/>
      <c r="N9" s="264" t="s">
        <v>118</v>
      </c>
      <c r="O9" s="264"/>
      <c r="P9" s="264"/>
      <c r="Q9" s="264"/>
      <c r="R9" s="264"/>
      <c r="S9" s="264"/>
      <c r="T9" s="268" t="str">
        <f>'LIHEAP-WAP Production Tool'!F7</f>
        <v>PY23</v>
      </c>
      <c r="U9" s="268"/>
      <c r="V9" s="268"/>
      <c r="W9" s="268"/>
      <c r="X9" s="268"/>
      <c r="Y9" s="268"/>
      <c r="Z9" s="268"/>
      <c r="AA9" s="268"/>
      <c r="AB9" s="268" t="str">
        <f>'DOE-WAP Production Tool'!F7</f>
        <v>PY23</v>
      </c>
      <c r="AC9" s="268"/>
      <c r="AD9" s="268"/>
      <c r="AE9" s="268"/>
      <c r="AF9" s="268"/>
      <c r="AG9" s="268"/>
      <c r="AH9" s="268"/>
      <c r="AI9" s="268"/>
      <c r="AJ9" s="268" t="str">
        <f>'DOE_BIL WAP Production Tool'!F7</f>
        <v>BIL</v>
      </c>
      <c r="AK9" s="268"/>
      <c r="AL9" s="268"/>
      <c r="AM9" s="268"/>
      <c r="AN9" s="268"/>
      <c r="AO9" s="268"/>
      <c r="AP9" s="268"/>
      <c r="AQ9" s="268"/>
    </row>
    <row r="10" spans="1:43" ht="43.2" x14ac:dyDescent="0.3">
      <c r="A10" s="38" t="s">
        <v>45</v>
      </c>
      <c r="B10" s="88" t="s">
        <v>99</v>
      </c>
      <c r="C10" s="88" t="s">
        <v>100</v>
      </c>
      <c r="D10" s="88" t="s">
        <v>101</v>
      </c>
      <c r="E10" s="88" t="s">
        <v>96</v>
      </c>
      <c r="F10" s="88" t="s">
        <v>104</v>
      </c>
      <c r="G10" s="88" t="s">
        <v>103</v>
      </c>
      <c r="H10" s="88" t="s">
        <v>99</v>
      </c>
      <c r="I10" s="88" t="s">
        <v>100</v>
      </c>
      <c r="J10" s="88" t="s">
        <v>101</v>
      </c>
      <c r="K10" s="88" t="s">
        <v>96</v>
      </c>
      <c r="L10" s="88" t="s">
        <v>104</v>
      </c>
      <c r="M10" s="88" t="s">
        <v>103</v>
      </c>
      <c r="N10" s="88" t="s">
        <v>99</v>
      </c>
      <c r="O10" s="88" t="s">
        <v>100</v>
      </c>
      <c r="P10" s="88" t="s">
        <v>101</v>
      </c>
      <c r="Q10" s="88" t="s">
        <v>96</v>
      </c>
      <c r="R10" s="88" t="s">
        <v>104</v>
      </c>
      <c r="S10" s="88" t="s">
        <v>103</v>
      </c>
      <c r="T10" s="38" t="s">
        <v>94</v>
      </c>
      <c r="U10" s="88" t="s">
        <v>99</v>
      </c>
      <c r="V10" s="88" t="s">
        <v>100</v>
      </c>
      <c r="W10" s="88" t="s">
        <v>101</v>
      </c>
      <c r="X10" s="84" t="s">
        <v>102</v>
      </c>
      <c r="Y10" s="88" t="s">
        <v>96</v>
      </c>
      <c r="Z10" s="88" t="s">
        <v>104</v>
      </c>
      <c r="AA10" s="88" t="s">
        <v>103</v>
      </c>
      <c r="AB10" s="38" t="s">
        <v>94</v>
      </c>
      <c r="AC10" s="88" t="s">
        <v>99</v>
      </c>
      <c r="AD10" s="88" t="s">
        <v>100</v>
      </c>
      <c r="AE10" s="88" t="s">
        <v>101</v>
      </c>
      <c r="AF10" s="84" t="s">
        <v>102</v>
      </c>
      <c r="AG10" s="88" t="s">
        <v>96</v>
      </c>
      <c r="AH10" s="88" t="s">
        <v>104</v>
      </c>
      <c r="AI10" s="88" t="s">
        <v>103</v>
      </c>
      <c r="AJ10" s="38" t="s">
        <v>94</v>
      </c>
      <c r="AK10" s="88" t="s">
        <v>99</v>
      </c>
      <c r="AL10" s="88" t="s">
        <v>100</v>
      </c>
      <c r="AM10" s="88" t="s">
        <v>101</v>
      </c>
      <c r="AN10" s="84" t="s">
        <v>102</v>
      </c>
      <c r="AO10" s="88" t="s">
        <v>96</v>
      </c>
      <c r="AP10" s="88" t="s">
        <v>104</v>
      </c>
      <c r="AQ10" s="88" t="s">
        <v>103</v>
      </c>
    </row>
    <row r="11" spans="1:43" ht="14.4" customHeight="1" x14ac:dyDescent="0.3">
      <c r="A11" s="90">
        <v>44927</v>
      </c>
      <c r="B11" s="93">
        <f t="shared" ref="B11:D16" si="3">U11</f>
        <v>0</v>
      </c>
      <c r="C11" s="93">
        <f t="shared" si="3"/>
        <v>0</v>
      </c>
      <c r="D11" s="93">
        <f t="shared" si="3"/>
        <v>0</v>
      </c>
      <c r="E11" s="93">
        <f t="shared" ref="E11:G16" si="4">Y11</f>
        <v>0</v>
      </c>
      <c r="F11" s="93">
        <f t="shared" si="4"/>
        <v>0</v>
      </c>
      <c r="G11" s="93">
        <f t="shared" si="4"/>
        <v>0</v>
      </c>
      <c r="H11" s="146">
        <f t="shared" ref="H11:M11" si="5">(B11+N11)/2</f>
        <v>0</v>
      </c>
      <c r="I11" s="146">
        <f t="shared" si="5"/>
        <v>0</v>
      </c>
      <c r="J11" s="146">
        <f t="shared" si="5"/>
        <v>0</v>
      </c>
      <c r="K11" s="146">
        <f t="shared" si="5"/>
        <v>0</v>
      </c>
      <c r="L11" s="146">
        <f t="shared" si="5"/>
        <v>0</v>
      </c>
      <c r="M11" s="146">
        <f t="shared" si="5"/>
        <v>0</v>
      </c>
      <c r="N11" s="147">
        <f>U11</f>
        <v>0</v>
      </c>
      <c r="O11" s="147">
        <f>V11</f>
        <v>0</v>
      </c>
      <c r="P11" s="147">
        <f>W11</f>
        <v>0</v>
      </c>
      <c r="Q11" s="147">
        <f>Y11</f>
        <v>0</v>
      </c>
      <c r="R11" s="147">
        <f>Z11</f>
        <v>0</v>
      </c>
      <c r="S11" s="147">
        <f>AA11</f>
        <v>0</v>
      </c>
      <c r="T11" s="94">
        <f>'LIHEAP-WAP Production Tool'!B25</f>
        <v>0</v>
      </c>
      <c r="U11" s="95">
        <f t="shared" ref="U11:U58" si="6">T11*($B$1+1)</f>
        <v>0</v>
      </c>
      <c r="V11" s="95">
        <f t="shared" ref="V11:V58" si="7">T11*(1+$D$1)</f>
        <v>0</v>
      </c>
      <c r="W11" s="95">
        <f t="shared" ref="W11" si="8">V11/4</f>
        <v>0</v>
      </c>
      <c r="X11" s="94">
        <f t="shared" ref="X11:X16" si="9">T11</f>
        <v>0</v>
      </c>
      <c r="Y11" s="95">
        <f t="shared" ref="Y11" si="10">X11/4</f>
        <v>0</v>
      </c>
      <c r="Z11" s="96">
        <f t="shared" ref="Z11:Z16" si="11">V11+X11</f>
        <v>0</v>
      </c>
      <c r="AA11" s="96">
        <f t="shared" ref="AA11:AA16" si="12">W11+Y11</f>
        <v>0</v>
      </c>
      <c r="AB11" s="94" t="s">
        <v>111</v>
      </c>
      <c r="AC11" s="94" t="s">
        <v>111</v>
      </c>
      <c r="AD11" s="94" t="s">
        <v>111</v>
      </c>
      <c r="AE11" s="94" t="s">
        <v>111</v>
      </c>
      <c r="AF11" s="94" t="str">
        <f t="shared" ref="AF11:AF16" si="13">AB11</f>
        <v>-</v>
      </c>
      <c r="AG11" s="94" t="s">
        <v>111</v>
      </c>
      <c r="AH11" s="94" t="s">
        <v>111</v>
      </c>
      <c r="AI11" s="94" t="s">
        <v>111</v>
      </c>
      <c r="AJ11" s="94" t="s">
        <v>111</v>
      </c>
      <c r="AK11" s="94" t="s">
        <v>111</v>
      </c>
      <c r="AL11" s="94" t="s">
        <v>111</v>
      </c>
      <c r="AM11" s="94" t="s">
        <v>111</v>
      </c>
      <c r="AN11" s="94" t="str">
        <f t="shared" ref="AN11:AN16" si="14">AJ11</f>
        <v>-</v>
      </c>
      <c r="AO11" s="94" t="s">
        <v>111</v>
      </c>
      <c r="AP11" s="94" t="s">
        <v>111</v>
      </c>
      <c r="AQ11" s="94" t="s">
        <v>111</v>
      </c>
    </row>
    <row r="12" spans="1:43" x14ac:dyDescent="0.3">
      <c r="A12" s="91" t="s">
        <v>21</v>
      </c>
      <c r="B12" s="93">
        <f t="shared" si="3"/>
        <v>0</v>
      </c>
      <c r="C12" s="93">
        <f t="shared" si="3"/>
        <v>0</v>
      </c>
      <c r="D12" s="93">
        <f t="shared" si="3"/>
        <v>0</v>
      </c>
      <c r="E12" s="93">
        <f t="shared" si="4"/>
        <v>0</v>
      </c>
      <c r="F12" s="93">
        <f t="shared" si="4"/>
        <v>0</v>
      </c>
      <c r="G12" s="93">
        <f t="shared" si="4"/>
        <v>0</v>
      </c>
      <c r="H12" s="146">
        <f t="shared" ref="H12:H40" si="15">(B12+N12)/2</f>
        <v>0</v>
      </c>
      <c r="I12" s="146">
        <f t="shared" ref="I12:I40" si="16">(C12+O12)/2</f>
        <v>0</v>
      </c>
      <c r="J12" s="146">
        <f t="shared" ref="J12:J40" si="17">(D12+P12)/2</f>
        <v>0</v>
      </c>
      <c r="K12" s="146">
        <f t="shared" ref="K12:K40" si="18">(E12+Q12)/2</f>
        <v>0</v>
      </c>
      <c r="L12" s="146">
        <f t="shared" ref="L12:L40" si="19">(F12+R12)/2</f>
        <v>0</v>
      </c>
      <c r="M12" s="146">
        <f t="shared" ref="M12:M40" si="20">(G12+S12)/2</f>
        <v>0</v>
      </c>
      <c r="N12" s="147">
        <f t="shared" ref="N12:N16" si="21">U12</f>
        <v>0</v>
      </c>
      <c r="O12" s="147">
        <f t="shared" ref="O12:O16" si="22">V12</f>
        <v>0</v>
      </c>
      <c r="P12" s="147">
        <f t="shared" ref="P12:P16" si="23">W12</f>
        <v>0</v>
      </c>
      <c r="Q12" s="147">
        <f t="shared" ref="Q12:Q16" si="24">Y12</f>
        <v>0</v>
      </c>
      <c r="R12" s="147">
        <f t="shared" ref="R12:R16" si="25">Z12</f>
        <v>0</v>
      </c>
      <c r="S12" s="147">
        <f t="shared" ref="S12:S16" si="26">AA12</f>
        <v>0</v>
      </c>
      <c r="T12" s="94">
        <f>'LIHEAP-WAP Production Tool'!B26</f>
        <v>0</v>
      </c>
      <c r="U12" s="95">
        <f t="shared" si="6"/>
        <v>0</v>
      </c>
      <c r="V12" s="95">
        <f t="shared" si="7"/>
        <v>0</v>
      </c>
      <c r="W12" s="95">
        <f t="shared" ref="W12" si="27">V12/4</f>
        <v>0</v>
      </c>
      <c r="X12" s="94">
        <f t="shared" si="9"/>
        <v>0</v>
      </c>
      <c r="Y12" s="95">
        <f t="shared" ref="Y12" si="28">X12/4</f>
        <v>0</v>
      </c>
      <c r="Z12" s="96">
        <f t="shared" si="11"/>
        <v>0</v>
      </c>
      <c r="AA12" s="96">
        <f t="shared" si="12"/>
        <v>0</v>
      </c>
      <c r="AB12" s="94" t="s">
        <v>111</v>
      </c>
      <c r="AC12" s="94" t="s">
        <v>111</v>
      </c>
      <c r="AD12" s="94" t="s">
        <v>111</v>
      </c>
      <c r="AE12" s="94" t="s">
        <v>111</v>
      </c>
      <c r="AF12" s="94" t="str">
        <f t="shared" si="13"/>
        <v>-</v>
      </c>
      <c r="AG12" s="94" t="s">
        <v>111</v>
      </c>
      <c r="AH12" s="94" t="s">
        <v>111</v>
      </c>
      <c r="AI12" s="94" t="s">
        <v>111</v>
      </c>
      <c r="AJ12" s="94" t="s">
        <v>111</v>
      </c>
      <c r="AK12" s="94" t="s">
        <v>111</v>
      </c>
      <c r="AL12" s="94" t="s">
        <v>111</v>
      </c>
      <c r="AM12" s="94" t="s">
        <v>111</v>
      </c>
      <c r="AN12" s="94" t="str">
        <f t="shared" si="14"/>
        <v>-</v>
      </c>
      <c r="AO12" s="94" t="s">
        <v>111</v>
      </c>
      <c r="AP12" s="94" t="s">
        <v>111</v>
      </c>
      <c r="AQ12" s="94" t="s">
        <v>111</v>
      </c>
    </row>
    <row r="13" spans="1:43" x14ac:dyDescent="0.3">
      <c r="A13" s="91" t="s">
        <v>22</v>
      </c>
      <c r="B13" s="93">
        <f t="shared" si="3"/>
        <v>0</v>
      </c>
      <c r="C13" s="93">
        <f t="shared" si="3"/>
        <v>0</v>
      </c>
      <c r="D13" s="93">
        <f t="shared" si="3"/>
        <v>0</v>
      </c>
      <c r="E13" s="93">
        <f t="shared" si="4"/>
        <v>0</v>
      </c>
      <c r="F13" s="93">
        <f t="shared" si="4"/>
        <v>0</v>
      </c>
      <c r="G13" s="93">
        <f t="shared" si="4"/>
        <v>0</v>
      </c>
      <c r="H13" s="146">
        <f t="shared" si="15"/>
        <v>0</v>
      </c>
      <c r="I13" s="146">
        <f t="shared" si="16"/>
        <v>0</v>
      </c>
      <c r="J13" s="146">
        <f t="shared" si="17"/>
        <v>0</v>
      </c>
      <c r="K13" s="146">
        <f t="shared" si="18"/>
        <v>0</v>
      </c>
      <c r="L13" s="146">
        <f t="shared" si="19"/>
        <v>0</v>
      </c>
      <c r="M13" s="146">
        <f t="shared" si="20"/>
        <v>0</v>
      </c>
      <c r="N13" s="147">
        <f t="shared" si="21"/>
        <v>0</v>
      </c>
      <c r="O13" s="147">
        <f t="shared" si="22"/>
        <v>0</v>
      </c>
      <c r="P13" s="147">
        <f t="shared" si="23"/>
        <v>0</v>
      </c>
      <c r="Q13" s="147">
        <f t="shared" si="24"/>
        <v>0</v>
      </c>
      <c r="R13" s="147">
        <f t="shared" si="25"/>
        <v>0</v>
      </c>
      <c r="S13" s="147">
        <f t="shared" si="26"/>
        <v>0</v>
      </c>
      <c r="T13" s="94">
        <f>'LIHEAP-WAP Production Tool'!B27</f>
        <v>0</v>
      </c>
      <c r="U13" s="95">
        <f t="shared" si="6"/>
        <v>0</v>
      </c>
      <c r="V13" s="95">
        <f t="shared" si="7"/>
        <v>0</v>
      </c>
      <c r="W13" s="95">
        <f t="shared" ref="W13" si="29">V13/4</f>
        <v>0</v>
      </c>
      <c r="X13" s="94">
        <f t="shared" si="9"/>
        <v>0</v>
      </c>
      <c r="Y13" s="95">
        <f t="shared" ref="Y13" si="30">X13/4</f>
        <v>0</v>
      </c>
      <c r="Z13" s="96">
        <f t="shared" si="11"/>
        <v>0</v>
      </c>
      <c r="AA13" s="96">
        <f t="shared" si="12"/>
        <v>0</v>
      </c>
      <c r="AB13" s="94" t="s">
        <v>111</v>
      </c>
      <c r="AC13" s="94" t="s">
        <v>111</v>
      </c>
      <c r="AD13" s="94" t="s">
        <v>111</v>
      </c>
      <c r="AE13" s="94" t="s">
        <v>111</v>
      </c>
      <c r="AF13" s="94" t="str">
        <f t="shared" si="13"/>
        <v>-</v>
      </c>
      <c r="AG13" s="94" t="s">
        <v>111</v>
      </c>
      <c r="AH13" s="94" t="s">
        <v>111</v>
      </c>
      <c r="AI13" s="94" t="s">
        <v>111</v>
      </c>
      <c r="AJ13" s="94" t="s">
        <v>111</v>
      </c>
      <c r="AK13" s="94" t="s">
        <v>111</v>
      </c>
      <c r="AL13" s="94" t="s">
        <v>111</v>
      </c>
      <c r="AM13" s="94" t="s">
        <v>111</v>
      </c>
      <c r="AN13" s="94" t="str">
        <f t="shared" si="14"/>
        <v>-</v>
      </c>
      <c r="AO13" s="94" t="s">
        <v>111</v>
      </c>
      <c r="AP13" s="94" t="s">
        <v>111</v>
      </c>
      <c r="AQ13" s="94" t="s">
        <v>111</v>
      </c>
    </row>
    <row r="14" spans="1:43" x14ac:dyDescent="0.3">
      <c r="A14" s="91" t="s">
        <v>23</v>
      </c>
      <c r="B14" s="93">
        <f t="shared" si="3"/>
        <v>0</v>
      </c>
      <c r="C14" s="93">
        <f t="shared" si="3"/>
        <v>0</v>
      </c>
      <c r="D14" s="93">
        <f t="shared" si="3"/>
        <v>0</v>
      </c>
      <c r="E14" s="93">
        <f t="shared" si="4"/>
        <v>0</v>
      </c>
      <c r="F14" s="93">
        <f t="shared" si="4"/>
        <v>0</v>
      </c>
      <c r="G14" s="93">
        <f t="shared" si="4"/>
        <v>0</v>
      </c>
      <c r="H14" s="146">
        <f t="shared" si="15"/>
        <v>0</v>
      </c>
      <c r="I14" s="146">
        <f t="shared" si="16"/>
        <v>0</v>
      </c>
      <c r="J14" s="146">
        <f t="shared" si="17"/>
        <v>0</v>
      </c>
      <c r="K14" s="146">
        <f t="shared" si="18"/>
        <v>0</v>
      </c>
      <c r="L14" s="146">
        <f t="shared" si="19"/>
        <v>0</v>
      </c>
      <c r="M14" s="146">
        <f t="shared" si="20"/>
        <v>0</v>
      </c>
      <c r="N14" s="147">
        <f t="shared" si="21"/>
        <v>0</v>
      </c>
      <c r="O14" s="147">
        <f t="shared" si="22"/>
        <v>0</v>
      </c>
      <c r="P14" s="147">
        <f t="shared" si="23"/>
        <v>0</v>
      </c>
      <c r="Q14" s="147">
        <f t="shared" si="24"/>
        <v>0</v>
      </c>
      <c r="R14" s="147">
        <f t="shared" si="25"/>
        <v>0</v>
      </c>
      <c r="S14" s="147">
        <f t="shared" si="26"/>
        <v>0</v>
      </c>
      <c r="T14" s="94">
        <f>'LIHEAP-WAP Production Tool'!B28</f>
        <v>0</v>
      </c>
      <c r="U14" s="95">
        <f t="shared" si="6"/>
        <v>0</v>
      </c>
      <c r="V14" s="95">
        <f t="shared" si="7"/>
        <v>0</v>
      </c>
      <c r="W14" s="95">
        <f t="shared" ref="W14" si="31">V14/4</f>
        <v>0</v>
      </c>
      <c r="X14" s="94">
        <f t="shared" si="9"/>
        <v>0</v>
      </c>
      <c r="Y14" s="95">
        <f t="shared" ref="Y14" si="32">X14/4</f>
        <v>0</v>
      </c>
      <c r="Z14" s="96">
        <f t="shared" si="11"/>
        <v>0</v>
      </c>
      <c r="AA14" s="96">
        <f t="shared" si="12"/>
        <v>0</v>
      </c>
      <c r="AB14" s="94" t="s">
        <v>111</v>
      </c>
      <c r="AC14" s="94" t="s">
        <v>111</v>
      </c>
      <c r="AD14" s="94" t="s">
        <v>111</v>
      </c>
      <c r="AE14" s="94" t="s">
        <v>111</v>
      </c>
      <c r="AF14" s="94" t="str">
        <f t="shared" si="13"/>
        <v>-</v>
      </c>
      <c r="AG14" s="94" t="s">
        <v>111</v>
      </c>
      <c r="AH14" s="94" t="s">
        <v>111</v>
      </c>
      <c r="AI14" s="94" t="s">
        <v>111</v>
      </c>
      <c r="AJ14" s="94" t="s">
        <v>111</v>
      </c>
      <c r="AK14" s="94" t="s">
        <v>111</v>
      </c>
      <c r="AL14" s="94" t="s">
        <v>111</v>
      </c>
      <c r="AM14" s="94" t="s">
        <v>111</v>
      </c>
      <c r="AN14" s="94" t="str">
        <f t="shared" si="14"/>
        <v>-</v>
      </c>
      <c r="AO14" s="94" t="s">
        <v>111</v>
      </c>
      <c r="AP14" s="94" t="s">
        <v>111</v>
      </c>
      <c r="AQ14" s="94" t="s">
        <v>111</v>
      </c>
    </row>
    <row r="15" spans="1:43" ht="14.4" customHeight="1" x14ac:dyDescent="0.3">
      <c r="A15" s="91" t="s">
        <v>24</v>
      </c>
      <c r="B15" s="93">
        <f t="shared" si="3"/>
        <v>0</v>
      </c>
      <c r="C15" s="93">
        <f t="shared" si="3"/>
        <v>0</v>
      </c>
      <c r="D15" s="93">
        <f t="shared" si="3"/>
        <v>0</v>
      </c>
      <c r="E15" s="93">
        <f t="shared" si="4"/>
        <v>0</v>
      </c>
      <c r="F15" s="93">
        <f t="shared" si="4"/>
        <v>0</v>
      </c>
      <c r="G15" s="93">
        <f t="shared" si="4"/>
        <v>0</v>
      </c>
      <c r="H15" s="146">
        <f t="shared" si="15"/>
        <v>0</v>
      </c>
      <c r="I15" s="146">
        <f t="shared" si="16"/>
        <v>0</v>
      </c>
      <c r="J15" s="146">
        <f t="shared" si="17"/>
        <v>0</v>
      </c>
      <c r="K15" s="146">
        <f t="shared" si="18"/>
        <v>0</v>
      </c>
      <c r="L15" s="146">
        <f t="shared" si="19"/>
        <v>0</v>
      </c>
      <c r="M15" s="146">
        <f t="shared" si="20"/>
        <v>0</v>
      </c>
      <c r="N15" s="147">
        <f t="shared" si="21"/>
        <v>0</v>
      </c>
      <c r="O15" s="147">
        <f t="shared" si="22"/>
        <v>0</v>
      </c>
      <c r="P15" s="147">
        <f t="shared" si="23"/>
        <v>0</v>
      </c>
      <c r="Q15" s="147">
        <f t="shared" si="24"/>
        <v>0</v>
      </c>
      <c r="R15" s="147">
        <f t="shared" si="25"/>
        <v>0</v>
      </c>
      <c r="S15" s="147">
        <f t="shared" si="26"/>
        <v>0</v>
      </c>
      <c r="T15" s="94">
        <f>'LIHEAP-WAP Production Tool'!B29</f>
        <v>0</v>
      </c>
      <c r="U15" s="95">
        <f t="shared" si="6"/>
        <v>0</v>
      </c>
      <c r="V15" s="95">
        <f t="shared" si="7"/>
        <v>0</v>
      </c>
      <c r="W15" s="95">
        <f t="shared" ref="W15" si="33">V15/4</f>
        <v>0</v>
      </c>
      <c r="X15" s="94">
        <f t="shared" si="9"/>
        <v>0</v>
      </c>
      <c r="Y15" s="95">
        <f t="shared" ref="Y15" si="34">X15/4</f>
        <v>0</v>
      </c>
      <c r="Z15" s="96">
        <f t="shared" si="11"/>
        <v>0</v>
      </c>
      <c r="AA15" s="96">
        <f t="shared" si="12"/>
        <v>0</v>
      </c>
      <c r="AB15" s="94" t="s">
        <v>111</v>
      </c>
      <c r="AC15" s="94" t="s">
        <v>111</v>
      </c>
      <c r="AD15" s="94" t="s">
        <v>111</v>
      </c>
      <c r="AE15" s="94" t="s">
        <v>111</v>
      </c>
      <c r="AF15" s="94" t="str">
        <f t="shared" si="13"/>
        <v>-</v>
      </c>
      <c r="AG15" s="94" t="s">
        <v>111</v>
      </c>
      <c r="AH15" s="94" t="s">
        <v>111</v>
      </c>
      <c r="AI15" s="94" t="s">
        <v>111</v>
      </c>
      <c r="AJ15" s="94" t="s">
        <v>111</v>
      </c>
      <c r="AK15" s="94" t="s">
        <v>111</v>
      </c>
      <c r="AL15" s="94" t="s">
        <v>111</v>
      </c>
      <c r="AM15" s="94" t="s">
        <v>111</v>
      </c>
      <c r="AN15" s="94" t="str">
        <f t="shared" si="14"/>
        <v>-</v>
      </c>
      <c r="AO15" s="94" t="s">
        <v>111</v>
      </c>
      <c r="AP15" s="94" t="s">
        <v>111</v>
      </c>
      <c r="AQ15" s="94" t="s">
        <v>111</v>
      </c>
    </row>
    <row r="16" spans="1:43" x14ac:dyDescent="0.3">
      <c r="A16" s="91" t="s">
        <v>25</v>
      </c>
      <c r="B16" s="93">
        <f t="shared" si="3"/>
        <v>0</v>
      </c>
      <c r="C16" s="93">
        <f t="shared" si="3"/>
        <v>0</v>
      </c>
      <c r="D16" s="93">
        <f t="shared" si="3"/>
        <v>0</v>
      </c>
      <c r="E16" s="93">
        <f t="shared" si="4"/>
        <v>0</v>
      </c>
      <c r="F16" s="93">
        <f t="shared" si="4"/>
        <v>0</v>
      </c>
      <c r="G16" s="93">
        <f t="shared" si="4"/>
        <v>0</v>
      </c>
      <c r="H16" s="146">
        <f t="shared" si="15"/>
        <v>0</v>
      </c>
      <c r="I16" s="146">
        <f t="shared" si="16"/>
        <v>0</v>
      </c>
      <c r="J16" s="146">
        <f t="shared" si="17"/>
        <v>0</v>
      </c>
      <c r="K16" s="146">
        <f t="shared" si="18"/>
        <v>0</v>
      </c>
      <c r="L16" s="146">
        <f t="shared" si="19"/>
        <v>0</v>
      </c>
      <c r="M16" s="146">
        <f t="shared" si="20"/>
        <v>0</v>
      </c>
      <c r="N16" s="147">
        <f t="shared" si="21"/>
        <v>0</v>
      </c>
      <c r="O16" s="147">
        <f t="shared" si="22"/>
        <v>0</v>
      </c>
      <c r="P16" s="147">
        <f t="shared" si="23"/>
        <v>0</v>
      </c>
      <c r="Q16" s="147">
        <f t="shared" si="24"/>
        <v>0</v>
      </c>
      <c r="R16" s="147">
        <f t="shared" si="25"/>
        <v>0</v>
      </c>
      <c r="S16" s="147">
        <f t="shared" si="26"/>
        <v>0</v>
      </c>
      <c r="T16" s="94">
        <f>'LIHEAP-WAP Production Tool'!B30</f>
        <v>0</v>
      </c>
      <c r="U16" s="95">
        <f t="shared" si="6"/>
        <v>0</v>
      </c>
      <c r="V16" s="95">
        <f t="shared" si="7"/>
        <v>0</v>
      </c>
      <c r="W16" s="95">
        <f t="shared" ref="W16" si="35">V16/4</f>
        <v>0</v>
      </c>
      <c r="X16" s="94">
        <f t="shared" si="9"/>
        <v>0</v>
      </c>
      <c r="Y16" s="95">
        <f t="shared" ref="Y16" si="36">X16/4</f>
        <v>0</v>
      </c>
      <c r="Z16" s="96">
        <f t="shared" si="11"/>
        <v>0</v>
      </c>
      <c r="AA16" s="96">
        <f t="shared" si="12"/>
        <v>0</v>
      </c>
      <c r="AB16" s="94" t="s">
        <v>111</v>
      </c>
      <c r="AC16" s="94" t="s">
        <v>111</v>
      </c>
      <c r="AD16" s="94" t="s">
        <v>111</v>
      </c>
      <c r="AE16" s="94" t="s">
        <v>111</v>
      </c>
      <c r="AF16" s="94" t="str">
        <f t="shared" si="13"/>
        <v>-</v>
      </c>
      <c r="AG16" s="94" t="s">
        <v>111</v>
      </c>
      <c r="AH16" s="94" t="s">
        <v>111</v>
      </c>
      <c r="AI16" s="94" t="s">
        <v>111</v>
      </c>
      <c r="AJ16" s="94" t="s">
        <v>111</v>
      </c>
      <c r="AK16" s="94" t="s">
        <v>111</v>
      </c>
      <c r="AL16" s="94" t="s">
        <v>111</v>
      </c>
      <c r="AM16" s="94" t="s">
        <v>111</v>
      </c>
      <c r="AN16" s="94" t="str">
        <f t="shared" si="14"/>
        <v>-</v>
      </c>
      <c r="AO16" s="94" t="s">
        <v>111</v>
      </c>
      <c r="AP16" s="94" t="s">
        <v>111</v>
      </c>
      <c r="AQ16" s="94" t="s">
        <v>111</v>
      </c>
    </row>
    <row r="17" spans="1:43" x14ac:dyDescent="0.3">
      <c r="A17" s="90" t="s">
        <v>26</v>
      </c>
      <c r="B17" s="93">
        <f t="shared" ref="B17:B40" si="37">U17+AK17</f>
        <v>0</v>
      </c>
      <c r="C17" s="93">
        <f t="shared" ref="C17:C40" si="38">V17+AL17</f>
        <v>0</v>
      </c>
      <c r="D17" s="93">
        <f t="shared" ref="D17:D40" si="39">W17+AM17</f>
        <v>0</v>
      </c>
      <c r="E17" s="93">
        <f t="shared" ref="E17:E40" si="40">Y17+AO17</f>
        <v>0</v>
      </c>
      <c r="F17" s="93">
        <f t="shared" ref="F17:F40" si="41">Z17+AP17</f>
        <v>0</v>
      </c>
      <c r="G17" s="93">
        <f t="shared" ref="G17:G40" si="42">AA17+AQ17</f>
        <v>0</v>
      </c>
      <c r="H17" s="146">
        <f t="shared" si="15"/>
        <v>0</v>
      </c>
      <c r="I17" s="146">
        <f t="shared" si="16"/>
        <v>0</v>
      </c>
      <c r="J17" s="146">
        <f t="shared" si="17"/>
        <v>0</v>
      </c>
      <c r="K17" s="146">
        <f t="shared" si="18"/>
        <v>0</v>
      </c>
      <c r="L17" s="146">
        <f t="shared" si="19"/>
        <v>0</v>
      </c>
      <c r="M17" s="146">
        <f t="shared" si="20"/>
        <v>0</v>
      </c>
      <c r="N17" s="147">
        <f>U17+AB17+AJ17</f>
        <v>0</v>
      </c>
      <c r="O17" s="147">
        <f>V17+AD17+AL17</f>
        <v>0</v>
      </c>
      <c r="P17" s="147">
        <f>W17+AE17+AM17</f>
        <v>0</v>
      </c>
      <c r="Q17" s="147">
        <f>Y17+AG17+AO17</f>
        <v>0</v>
      </c>
      <c r="R17" s="147">
        <f>Z17+AH17+AP17</f>
        <v>0</v>
      </c>
      <c r="S17" s="147">
        <f>AA17+AI17+AQ17</f>
        <v>0</v>
      </c>
      <c r="T17" s="94">
        <f>'LIHEAP-WAP Production Tool'!B31</f>
        <v>0</v>
      </c>
      <c r="U17" s="95">
        <f t="shared" si="6"/>
        <v>0</v>
      </c>
      <c r="V17" s="95">
        <f t="shared" si="7"/>
        <v>0</v>
      </c>
      <c r="W17" s="95">
        <f>V17/4</f>
        <v>0</v>
      </c>
      <c r="X17" s="94">
        <f>T17</f>
        <v>0</v>
      </c>
      <c r="Y17" s="95">
        <f>X17/4</f>
        <v>0</v>
      </c>
      <c r="Z17" s="96">
        <f>V17+X17</f>
        <v>0</v>
      </c>
      <c r="AA17" s="96">
        <f>W17+Y17</f>
        <v>0</v>
      </c>
      <c r="AB17" s="94">
        <f>'DOE-WAP Production Tool'!B25</f>
        <v>0</v>
      </c>
      <c r="AC17" s="95">
        <f t="shared" ref="AC17:AC58" si="43">AB17*($B$1+1)</f>
        <v>0</v>
      </c>
      <c r="AD17" s="95">
        <f t="shared" ref="AD17:AD58" si="44">AB17*(1+$D$1)</f>
        <v>0</v>
      </c>
      <c r="AE17" s="95">
        <f>AD17/4</f>
        <v>0</v>
      </c>
      <c r="AF17" s="94">
        <f>AB17</f>
        <v>0</v>
      </c>
      <c r="AG17" s="95">
        <f>AF17/4</f>
        <v>0</v>
      </c>
      <c r="AH17" s="96">
        <f>AD17+AF17</f>
        <v>0</v>
      </c>
      <c r="AI17" s="96">
        <f>AE17+AG17</f>
        <v>0</v>
      </c>
      <c r="AJ17" s="94">
        <f>'DOE_BIL WAP Production Tool'!B25</f>
        <v>0</v>
      </c>
      <c r="AK17" s="95">
        <f t="shared" ref="AK17:AK58" si="45">AJ17*($B$1+1)</f>
        <v>0</v>
      </c>
      <c r="AL17" s="95">
        <f t="shared" ref="AL17:AL58" si="46">AJ17*(1+$D$1)</f>
        <v>0</v>
      </c>
      <c r="AM17" s="95">
        <f>AL17/4</f>
        <v>0</v>
      </c>
      <c r="AN17" s="94">
        <f>AJ17</f>
        <v>0</v>
      </c>
      <c r="AO17" s="95">
        <f>AN17/4</f>
        <v>0</v>
      </c>
      <c r="AP17" s="96">
        <f>AL17+AN17</f>
        <v>0</v>
      </c>
      <c r="AQ17" s="96">
        <f>AM17+AO17</f>
        <v>0</v>
      </c>
    </row>
    <row r="18" spans="1:43" x14ac:dyDescent="0.3">
      <c r="A18" s="91" t="s">
        <v>27</v>
      </c>
      <c r="B18" s="93">
        <f t="shared" si="37"/>
        <v>0</v>
      </c>
      <c r="C18" s="93">
        <f t="shared" si="38"/>
        <v>0</v>
      </c>
      <c r="D18" s="93">
        <f t="shared" si="39"/>
        <v>0</v>
      </c>
      <c r="E18" s="93">
        <f t="shared" si="40"/>
        <v>0</v>
      </c>
      <c r="F18" s="93">
        <f t="shared" si="41"/>
        <v>0</v>
      </c>
      <c r="G18" s="93">
        <f t="shared" si="42"/>
        <v>0</v>
      </c>
      <c r="H18" s="146">
        <f t="shared" si="15"/>
        <v>0</v>
      </c>
      <c r="I18" s="146">
        <f t="shared" si="16"/>
        <v>0</v>
      </c>
      <c r="J18" s="146">
        <f t="shared" si="17"/>
        <v>0</v>
      </c>
      <c r="K18" s="146">
        <f t="shared" si="18"/>
        <v>0</v>
      </c>
      <c r="L18" s="146">
        <f t="shared" si="19"/>
        <v>0</v>
      </c>
      <c r="M18" s="146">
        <f t="shared" si="20"/>
        <v>0</v>
      </c>
      <c r="N18" s="147">
        <f t="shared" ref="N18:N40" si="47">U18+AB18+AJ18</f>
        <v>0</v>
      </c>
      <c r="O18" s="147">
        <f t="shared" ref="O18:O40" si="48">V18+AD18+AL18</f>
        <v>0</v>
      </c>
      <c r="P18" s="147">
        <f t="shared" ref="P18:P40" si="49">W18+AE18+AM18</f>
        <v>0</v>
      </c>
      <c r="Q18" s="147">
        <f t="shared" ref="Q18:Q40" si="50">Y18+AG18+AO18</f>
        <v>0</v>
      </c>
      <c r="R18" s="147">
        <f t="shared" ref="R18:R40" si="51">Z18+AH18+AP18</f>
        <v>0</v>
      </c>
      <c r="S18" s="147">
        <f t="shared" ref="S18:S40" si="52">AA18+AI18+AQ18</f>
        <v>0</v>
      </c>
      <c r="T18" s="94">
        <f>'LIHEAP-WAP Production Tool'!B32</f>
        <v>0</v>
      </c>
      <c r="U18" s="95">
        <f t="shared" si="6"/>
        <v>0</v>
      </c>
      <c r="V18" s="95">
        <f t="shared" si="7"/>
        <v>0</v>
      </c>
      <c r="W18" s="95">
        <f t="shared" ref="W18:Y56" si="53">V18/4</f>
        <v>0</v>
      </c>
      <c r="X18" s="94">
        <f t="shared" ref="X18:X58" si="54">T18</f>
        <v>0</v>
      </c>
      <c r="Y18" s="95">
        <f t="shared" si="53"/>
        <v>0</v>
      </c>
      <c r="Z18" s="96">
        <f t="shared" ref="Z18:Z58" si="55">V18+X18</f>
        <v>0</v>
      </c>
      <c r="AA18" s="96">
        <f t="shared" ref="AA18:AA58" si="56">W18+Y18</f>
        <v>0</v>
      </c>
      <c r="AB18" s="94">
        <f>'DOE-WAP Production Tool'!B26</f>
        <v>0</v>
      </c>
      <c r="AC18" s="95">
        <f t="shared" si="43"/>
        <v>0</v>
      </c>
      <c r="AD18" s="95">
        <f t="shared" si="44"/>
        <v>0</v>
      </c>
      <c r="AE18" s="95">
        <f t="shared" ref="AE18" si="57">AD18/4</f>
        <v>0</v>
      </c>
      <c r="AF18" s="94">
        <f t="shared" ref="AF18:AF58" si="58">AB18</f>
        <v>0</v>
      </c>
      <c r="AG18" s="95">
        <f t="shared" ref="AG18" si="59">AF18/4</f>
        <v>0</v>
      </c>
      <c r="AH18" s="96">
        <f t="shared" ref="AH18:AH58" si="60">AD18+AF18</f>
        <v>0</v>
      </c>
      <c r="AI18" s="96">
        <f t="shared" ref="AI18:AI58" si="61">AE18+AG18</f>
        <v>0</v>
      </c>
      <c r="AJ18" s="94">
        <f>'DOE_BIL WAP Production Tool'!B26</f>
        <v>0</v>
      </c>
      <c r="AK18" s="95">
        <f t="shared" si="45"/>
        <v>0</v>
      </c>
      <c r="AL18" s="95">
        <f t="shared" si="46"/>
        <v>0</v>
      </c>
      <c r="AM18" s="95">
        <f t="shared" ref="AM18" si="62">AL18/4</f>
        <v>0</v>
      </c>
      <c r="AN18" s="94">
        <f t="shared" ref="AN18:AN58" si="63">AJ18</f>
        <v>0</v>
      </c>
      <c r="AO18" s="95">
        <f t="shared" ref="AO18" si="64">AN18/4</f>
        <v>0</v>
      </c>
      <c r="AP18" s="96">
        <f t="shared" ref="AP18:AP58" si="65">AL18+AN18</f>
        <v>0</v>
      </c>
      <c r="AQ18" s="96">
        <f t="shared" ref="AQ18:AQ58" si="66">AM18+AO18</f>
        <v>0</v>
      </c>
    </row>
    <row r="19" spans="1:43" x14ac:dyDescent="0.3">
      <c r="A19" s="91" t="s">
        <v>28</v>
      </c>
      <c r="B19" s="93">
        <f t="shared" si="37"/>
        <v>0</v>
      </c>
      <c r="C19" s="93">
        <f t="shared" si="38"/>
        <v>0</v>
      </c>
      <c r="D19" s="93">
        <f t="shared" si="39"/>
        <v>0</v>
      </c>
      <c r="E19" s="93">
        <f t="shared" si="40"/>
        <v>0</v>
      </c>
      <c r="F19" s="93">
        <f t="shared" si="41"/>
        <v>0</v>
      </c>
      <c r="G19" s="93">
        <f t="shared" si="42"/>
        <v>0</v>
      </c>
      <c r="H19" s="146">
        <f t="shared" si="15"/>
        <v>0</v>
      </c>
      <c r="I19" s="146">
        <f t="shared" si="16"/>
        <v>0</v>
      </c>
      <c r="J19" s="146">
        <f t="shared" si="17"/>
        <v>0</v>
      </c>
      <c r="K19" s="146">
        <f t="shared" si="18"/>
        <v>0</v>
      </c>
      <c r="L19" s="146">
        <f t="shared" si="19"/>
        <v>0</v>
      </c>
      <c r="M19" s="146">
        <f t="shared" si="20"/>
        <v>0</v>
      </c>
      <c r="N19" s="147">
        <f t="shared" si="47"/>
        <v>0</v>
      </c>
      <c r="O19" s="147">
        <f t="shared" si="48"/>
        <v>0</v>
      </c>
      <c r="P19" s="147">
        <f t="shared" si="49"/>
        <v>0</v>
      </c>
      <c r="Q19" s="147">
        <f t="shared" si="50"/>
        <v>0</v>
      </c>
      <c r="R19" s="147">
        <f t="shared" si="51"/>
        <v>0</v>
      </c>
      <c r="S19" s="147">
        <f t="shared" si="52"/>
        <v>0</v>
      </c>
      <c r="T19" s="94">
        <f>'LIHEAP-WAP Production Tool'!B33</f>
        <v>0</v>
      </c>
      <c r="U19" s="95">
        <f t="shared" si="6"/>
        <v>0</v>
      </c>
      <c r="V19" s="95">
        <f t="shared" si="7"/>
        <v>0</v>
      </c>
      <c r="W19" s="95">
        <f t="shared" si="53"/>
        <v>0</v>
      </c>
      <c r="X19" s="94">
        <f t="shared" si="54"/>
        <v>0</v>
      </c>
      <c r="Y19" s="95">
        <f t="shared" si="53"/>
        <v>0</v>
      </c>
      <c r="Z19" s="96">
        <f t="shared" si="55"/>
        <v>0</v>
      </c>
      <c r="AA19" s="96">
        <f t="shared" si="56"/>
        <v>0</v>
      </c>
      <c r="AB19" s="94">
        <f>'DOE-WAP Production Tool'!B27</f>
        <v>0</v>
      </c>
      <c r="AC19" s="95">
        <f t="shared" si="43"/>
        <v>0</v>
      </c>
      <c r="AD19" s="95">
        <f t="shared" si="44"/>
        <v>0</v>
      </c>
      <c r="AE19" s="95">
        <f t="shared" ref="AE19" si="67">AD19/4</f>
        <v>0</v>
      </c>
      <c r="AF19" s="94">
        <f t="shared" si="58"/>
        <v>0</v>
      </c>
      <c r="AG19" s="95">
        <f t="shared" ref="AG19" si="68">AF19/4</f>
        <v>0</v>
      </c>
      <c r="AH19" s="96">
        <f t="shared" si="60"/>
        <v>0</v>
      </c>
      <c r="AI19" s="96">
        <f t="shared" si="61"/>
        <v>0</v>
      </c>
      <c r="AJ19" s="94">
        <f>'DOE_BIL WAP Production Tool'!B27</f>
        <v>0</v>
      </c>
      <c r="AK19" s="95">
        <f t="shared" si="45"/>
        <v>0</v>
      </c>
      <c r="AL19" s="95">
        <f t="shared" si="46"/>
        <v>0</v>
      </c>
      <c r="AM19" s="95">
        <f t="shared" ref="AM19" si="69">AL19/4</f>
        <v>0</v>
      </c>
      <c r="AN19" s="94">
        <f t="shared" si="63"/>
        <v>0</v>
      </c>
      <c r="AO19" s="95">
        <f t="shared" ref="AO19" si="70">AN19/4</f>
        <v>0</v>
      </c>
      <c r="AP19" s="96">
        <f t="shared" si="65"/>
        <v>0</v>
      </c>
      <c r="AQ19" s="96">
        <f t="shared" si="66"/>
        <v>0</v>
      </c>
    </row>
    <row r="20" spans="1:43" x14ac:dyDescent="0.3">
      <c r="A20" s="91" t="s">
        <v>29</v>
      </c>
      <c r="B20" s="93">
        <f t="shared" si="37"/>
        <v>0</v>
      </c>
      <c r="C20" s="93">
        <f t="shared" si="38"/>
        <v>0</v>
      </c>
      <c r="D20" s="93">
        <f t="shared" si="39"/>
        <v>0</v>
      </c>
      <c r="E20" s="93">
        <f t="shared" si="40"/>
        <v>0</v>
      </c>
      <c r="F20" s="93">
        <f t="shared" si="41"/>
        <v>0</v>
      </c>
      <c r="G20" s="93">
        <f t="shared" si="42"/>
        <v>0</v>
      </c>
      <c r="H20" s="146">
        <f t="shared" si="15"/>
        <v>0</v>
      </c>
      <c r="I20" s="146">
        <f t="shared" si="16"/>
        <v>0</v>
      </c>
      <c r="J20" s="146">
        <f t="shared" si="17"/>
        <v>0</v>
      </c>
      <c r="K20" s="146">
        <f t="shared" si="18"/>
        <v>0</v>
      </c>
      <c r="L20" s="146">
        <f t="shared" si="19"/>
        <v>0</v>
      </c>
      <c r="M20" s="146">
        <f t="shared" si="20"/>
        <v>0</v>
      </c>
      <c r="N20" s="147">
        <f t="shared" si="47"/>
        <v>0</v>
      </c>
      <c r="O20" s="147">
        <f t="shared" si="48"/>
        <v>0</v>
      </c>
      <c r="P20" s="147">
        <f t="shared" si="49"/>
        <v>0</v>
      </c>
      <c r="Q20" s="147">
        <f t="shared" si="50"/>
        <v>0</v>
      </c>
      <c r="R20" s="147">
        <f t="shared" si="51"/>
        <v>0</v>
      </c>
      <c r="S20" s="147">
        <f t="shared" si="52"/>
        <v>0</v>
      </c>
      <c r="T20" s="94">
        <f>'LIHEAP-WAP Production Tool'!B34</f>
        <v>0</v>
      </c>
      <c r="U20" s="95">
        <f t="shared" si="6"/>
        <v>0</v>
      </c>
      <c r="V20" s="95">
        <f t="shared" si="7"/>
        <v>0</v>
      </c>
      <c r="W20" s="95">
        <f t="shared" si="53"/>
        <v>0</v>
      </c>
      <c r="X20" s="94">
        <f t="shared" si="54"/>
        <v>0</v>
      </c>
      <c r="Y20" s="95">
        <f t="shared" si="53"/>
        <v>0</v>
      </c>
      <c r="Z20" s="96">
        <f t="shared" si="55"/>
        <v>0</v>
      </c>
      <c r="AA20" s="96">
        <f t="shared" si="56"/>
        <v>0</v>
      </c>
      <c r="AB20" s="94">
        <f>'DOE-WAP Production Tool'!B28</f>
        <v>0</v>
      </c>
      <c r="AC20" s="95">
        <f t="shared" si="43"/>
        <v>0</v>
      </c>
      <c r="AD20" s="95">
        <f t="shared" si="44"/>
        <v>0</v>
      </c>
      <c r="AE20" s="95">
        <f t="shared" ref="AE20" si="71">AD20/4</f>
        <v>0</v>
      </c>
      <c r="AF20" s="94">
        <f t="shared" si="58"/>
        <v>0</v>
      </c>
      <c r="AG20" s="95">
        <f t="shared" ref="AG20" si="72">AF20/4</f>
        <v>0</v>
      </c>
      <c r="AH20" s="96">
        <f t="shared" si="60"/>
        <v>0</v>
      </c>
      <c r="AI20" s="96">
        <f t="shared" si="61"/>
        <v>0</v>
      </c>
      <c r="AJ20" s="94">
        <f>'DOE_BIL WAP Production Tool'!B28</f>
        <v>0</v>
      </c>
      <c r="AK20" s="95">
        <f t="shared" si="45"/>
        <v>0</v>
      </c>
      <c r="AL20" s="95">
        <f t="shared" si="46"/>
        <v>0</v>
      </c>
      <c r="AM20" s="95">
        <f t="shared" ref="AM20" si="73">AL20/4</f>
        <v>0</v>
      </c>
      <c r="AN20" s="94">
        <f t="shared" si="63"/>
        <v>0</v>
      </c>
      <c r="AO20" s="95">
        <f t="shared" ref="AO20" si="74">AN20/4</f>
        <v>0</v>
      </c>
      <c r="AP20" s="96">
        <f t="shared" si="65"/>
        <v>0</v>
      </c>
      <c r="AQ20" s="96">
        <f t="shared" si="66"/>
        <v>0</v>
      </c>
    </row>
    <row r="21" spans="1:43" x14ac:dyDescent="0.3">
      <c r="A21" s="91" t="s">
        <v>30</v>
      </c>
      <c r="B21" s="93">
        <f t="shared" si="37"/>
        <v>0</v>
      </c>
      <c r="C21" s="93">
        <f t="shared" si="38"/>
        <v>0</v>
      </c>
      <c r="D21" s="93">
        <f t="shared" si="39"/>
        <v>0</v>
      </c>
      <c r="E21" s="93">
        <f t="shared" si="40"/>
        <v>0</v>
      </c>
      <c r="F21" s="93">
        <f t="shared" si="41"/>
        <v>0</v>
      </c>
      <c r="G21" s="93">
        <f t="shared" si="42"/>
        <v>0</v>
      </c>
      <c r="H21" s="146">
        <f t="shared" si="15"/>
        <v>0</v>
      </c>
      <c r="I21" s="146">
        <f t="shared" si="16"/>
        <v>0</v>
      </c>
      <c r="J21" s="146">
        <f t="shared" si="17"/>
        <v>0</v>
      </c>
      <c r="K21" s="146">
        <f t="shared" si="18"/>
        <v>0</v>
      </c>
      <c r="L21" s="146">
        <f t="shared" si="19"/>
        <v>0</v>
      </c>
      <c r="M21" s="146">
        <f t="shared" si="20"/>
        <v>0</v>
      </c>
      <c r="N21" s="147">
        <f t="shared" si="47"/>
        <v>0</v>
      </c>
      <c r="O21" s="147">
        <f t="shared" si="48"/>
        <v>0</v>
      </c>
      <c r="P21" s="147">
        <f t="shared" si="49"/>
        <v>0</v>
      </c>
      <c r="Q21" s="147">
        <f t="shared" si="50"/>
        <v>0</v>
      </c>
      <c r="R21" s="147">
        <f t="shared" si="51"/>
        <v>0</v>
      </c>
      <c r="S21" s="147">
        <f t="shared" si="52"/>
        <v>0</v>
      </c>
      <c r="T21" s="94">
        <f>'LIHEAP-WAP Production Tool'!B35</f>
        <v>0</v>
      </c>
      <c r="U21" s="95">
        <f t="shared" si="6"/>
        <v>0</v>
      </c>
      <c r="V21" s="95">
        <f t="shared" si="7"/>
        <v>0</v>
      </c>
      <c r="W21" s="95">
        <f>V21/3</f>
        <v>0</v>
      </c>
      <c r="X21" s="94">
        <f t="shared" si="54"/>
        <v>0</v>
      </c>
      <c r="Y21" s="95">
        <f>X21/3</f>
        <v>0</v>
      </c>
      <c r="Z21" s="96">
        <f t="shared" si="55"/>
        <v>0</v>
      </c>
      <c r="AA21" s="96">
        <f t="shared" si="56"/>
        <v>0</v>
      </c>
      <c r="AB21" s="94">
        <f>'DOE-WAP Production Tool'!B29</f>
        <v>0</v>
      </c>
      <c r="AC21" s="95">
        <f t="shared" si="43"/>
        <v>0</v>
      </c>
      <c r="AD21" s="95">
        <f t="shared" si="44"/>
        <v>0</v>
      </c>
      <c r="AE21" s="95">
        <f>AD21/3</f>
        <v>0</v>
      </c>
      <c r="AF21" s="94">
        <f t="shared" si="58"/>
        <v>0</v>
      </c>
      <c r="AG21" s="95">
        <f>AF21/3</f>
        <v>0</v>
      </c>
      <c r="AH21" s="96">
        <f t="shared" si="60"/>
        <v>0</v>
      </c>
      <c r="AI21" s="96">
        <f t="shared" si="61"/>
        <v>0</v>
      </c>
      <c r="AJ21" s="94">
        <f>'DOE_BIL WAP Production Tool'!B29</f>
        <v>0</v>
      </c>
      <c r="AK21" s="95">
        <f t="shared" si="45"/>
        <v>0</v>
      </c>
      <c r="AL21" s="95">
        <f t="shared" si="46"/>
        <v>0</v>
      </c>
      <c r="AM21" s="95">
        <f>AL21/3</f>
        <v>0</v>
      </c>
      <c r="AN21" s="94">
        <f t="shared" si="63"/>
        <v>0</v>
      </c>
      <c r="AO21" s="95">
        <f>AN21/3</f>
        <v>0</v>
      </c>
      <c r="AP21" s="96">
        <f t="shared" si="65"/>
        <v>0</v>
      </c>
      <c r="AQ21" s="96">
        <f t="shared" si="66"/>
        <v>0</v>
      </c>
    </row>
    <row r="22" spans="1:43" x14ac:dyDescent="0.3">
      <c r="A22" s="91" t="s">
        <v>31</v>
      </c>
      <c r="B22" s="93">
        <f t="shared" si="37"/>
        <v>0</v>
      </c>
      <c r="C22" s="93">
        <f t="shared" si="38"/>
        <v>0</v>
      </c>
      <c r="D22" s="93">
        <f t="shared" si="39"/>
        <v>0</v>
      </c>
      <c r="E22" s="93">
        <f t="shared" si="40"/>
        <v>0</v>
      </c>
      <c r="F22" s="93">
        <f t="shared" si="41"/>
        <v>0</v>
      </c>
      <c r="G22" s="93">
        <f t="shared" si="42"/>
        <v>0</v>
      </c>
      <c r="H22" s="146">
        <f t="shared" si="15"/>
        <v>0</v>
      </c>
      <c r="I22" s="146">
        <f t="shared" si="16"/>
        <v>0</v>
      </c>
      <c r="J22" s="146">
        <f t="shared" si="17"/>
        <v>0</v>
      </c>
      <c r="K22" s="146">
        <f t="shared" si="18"/>
        <v>0</v>
      </c>
      <c r="L22" s="146">
        <f t="shared" si="19"/>
        <v>0</v>
      </c>
      <c r="M22" s="146">
        <f t="shared" si="20"/>
        <v>0</v>
      </c>
      <c r="N22" s="147">
        <f t="shared" si="47"/>
        <v>0</v>
      </c>
      <c r="O22" s="147">
        <f t="shared" si="48"/>
        <v>0</v>
      </c>
      <c r="P22" s="147">
        <f t="shared" si="49"/>
        <v>0</v>
      </c>
      <c r="Q22" s="147">
        <f t="shared" si="50"/>
        <v>0</v>
      </c>
      <c r="R22" s="147">
        <f t="shared" si="51"/>
        <v>0</v>
      </c>
      <c r="S22" s="147">
        <f t="shared" si="52"/>
        <v>0</v>
      </c>
      <c r="T22" s="94">
        <f>'LIHEAP-WAP Production Tool'!B36</f>
        <v>0</v>
      </c>
      <c r="U22" s="95">
        <f t="shared" si="6"/>
        <v>0</v>
      </c>
      <c r="V22" s="95">
        <f t="shared" si="7"/>
        <v>0</v>
      </c>
      <c r="W22" s="95">
        <f>V22/2.5</f>
        <v>0</v>
      </c>
      <c r="X22" s="94">
        <f t="shared" si="54"/>
        <v>0</v>
      </c>
      <c r="Y22" s="95">
        <f>X22/2.5</f>
        <v>0</v>
      </c>
      <c r="Z22" s="96">
        <f t="shared" si="55"/>
        <v>0</v>
      </c>
      <c r="AA22" s="96">
        <f t="shared" si="56"/>
        <v>0</v>
      </c>
      <c r="AB22" s="94">
        <f>'DOE-WAP Production Tool'!B30</f>
        <v>0</v>
      </c>
      <c r="AC22" s="95">
        <f t="shared" si="43"/>
        <v>0</v>
      </c>
      <c r="AD22" s="95">
        <f t="shared" si="44"/>
        <v>0</v>
      </c>
      <c r="AE22" s="95">
        <f>AD22/2.5</f>
        <v>0</v>
      </c>
      <c r="AF22" s="94">
        <f t="shared" si="58"/>
        <v>0</v>
      </c>
      <c r="AG22" s="95">
        <f>AF22/2.5</f>
        <v>0</v>
      </c>
      <c r="AH22" s="96">
        <f t="shared" si="60"/>
        <v>0</v>
      </c>
      <c r="AI22" s="96">
        <f t="shared" si="61"/>
        <v>0</v>
      </c>
      <c r="AJ22" s="94">
        <f>'DOE_BIL WAP Production Tool'!B30</f>
        <v>0</v>
      </c>
      <c r="AK22" s="95">
        <f t="shared" si="45"/>
        <v>0</v>
      </c>
      <c r="AL22" s="95">
        <f t="shared" si="46"/>
        <v>0</v>
      </c>
      <c r="AM22" s="95">
        <f>AL22/2.5</f>
        <v>0</v>
      </c>
      <c r="AN22" s="94">
        <f t="shared" si="63"/>
        <v>0</v>
      </c>
      <c r="AO22" s="95">
        <f>AN22/2.5</f>
        <v>0</v>
      </c>
      <c r="AP22" s="96">
        <f t="shared" si="65"/>
        <v>0</v>
      </c>
      <c r="AQ22" s="96">
        <f t="shared" si="66"/>
        <v>0</v>
      </c>
    </row>
    <row r="23" spans="1:43" ht="14.4" customHeight="1" x14ac:dyDescent="0.3">
      <c r="A23" s="90">
        <v>45292</v>
      </c>
      <c r="B23" s="93">
        <f t="shared" si="37"/>
        <v>0</v>
      </c>
      <c r="C23" s="93">
        <f t="shared" si="38"/>
        <v>0</v>
      </c>
      <c r="D23" s="93">
        <f t="shared" si="39"/>
        <v>0</v>
      </c>
      <c r="E23" s="93">
        <f t="shared" si="40"/>
        <v>0</v>
      </c>
      <c r="F23" s="93">
        <f t="shared" si="41"/>
        <v>0</v>
      </c>
      <c r="G23" s="93">
        <f t="shared" si="42"/>
        <v>0</v>
      </c>
      <c r="H23" s="146">
        <f t="shared" si="15"/>
        <v>0</v>
      </c>
      <c r="I23" s="146">
        <f t="shared" si="16"/>
        <v>0</v>
      </c>
      <c r="J23" s="146">
        <f t="shared" si="17"/>
        <v>0</v>
      </c>
      <c r="K23" s="146">
        <f t="shared" si="18"/>
        <v>0</v>
      </c>
      <c r="L23" s="146">
        <f t="shared" si="19"/>
        <v>0</v>
      </c>
      <c r="M23" s="146">
        <f t="shared" si="20"/>
        <v>0</v>
      </c>
      <c r="N23" s="147">
        <f t="shared" si="47"/>
        <v>0</v>
      </c>
      <c r="O23" s="147">
        <f t="shared" si="48"/>
        <v>0</v>
      </c>
      <c r="P23" s="147">
        <f t="shared" si="49"/>
        <v>0</v>
      </c>
      <c r="Q23" s="147">
        <f t="shared" si="50"/>
        <v>0</v>
      </c>
      <c r="R23" s="147">
        <f t="shared" si="51"/>
        <v>0</v>
      </c>
      <c r="S23" s="147">
        <f t="shared" si="52"/>
        <v>0</v>
      </c>
      <c r="T23" s="94"/>
      <c r="U23" s="95">
        <f t="shared" si="6"/>
        <v>0</v>
      </c>
      <c r="V23" s="95">
        <f t="shared" si="7"/>
        <v>0</v>
      </c>
      <c r="W23" s="95">
        <f t="shared" si="53"/>
        <v>0</v>
      </c>
      <c r="X23" s="94">
        <f t="shared" si="54"/>
        <v>0</v>
      </c>
      <c r="Y23" s="95">
        <f t="shared" si="53"/>
        <v>0</v>
      </c>
      <c r="Z23" s="96">
        <f t="shared" si="55"/>
        <v>0</v>
      </c>
      <c r="AA23" s="96">
        <f t="shared" si="56"/>
        <v>0</v>
      </c>
      <c r="AB23" s="94">
        <f>'DOE-WAP Production Tool'!B31</f>
        <v>0</v>
      </c>
      <c r="AC23" s="95">
        <f t="shared" si="43"/>
        <v>0</v>
      </c>
      <c r="AD23" s="95">
        <f t="shared" si="44"/>
        <v>0</v>
      </c>
      <c r="AE23" s="95">
        <f t="shared" ref="AE23" si="75">AD23/4</f>
        <v>0</v>
      </c>
      <c r="AF23" s="94">
        <f t="shared" si="58"/>
        <v>0</v>
      </c>
      <c r="AG23" s="95">
        <f t="shared" ref="AG23" si="76">AF23/4</f>
        <v>0</v>
      </c>
      <c r="AH23" s="96">
        <f t="shared" si="60"/>
        <v>0</v>
      </c>
      <c r="AI23" s="96">
        <f t="shared" si="61"/>
        <v>0</v>
      </c>
      <c r="AJ23" s="94">
        <f>'DOE_BIL WAP Production Tool'!B31</f>
        <v>0</v>
      </c>
      <c r="AK23" s="95">
        <f t="shared" si="45"/>
        <v>0</v>
      </c>
      <c r="AL23" s="95">
        <f t="shared" si="46"/>
        <v>0</v>
      </c>
      <c r="AM23" s="95">
        <f t="shared" ref="AM23" si="77">AL23/4</f>
        <v>0</v>
      </c>
      <c r="AN23" s="94">
        <f t="shared" si="63"/>
        <v>0</v>
      </c>
      <c r="AO23" s="95">
        <f t="shared" ref="AO23" si="78">AN23/4</f>
        <v>0</v>
      </c>
      <c r="AP23" s="96">
        <f t="shared" si="65"/>
        <v>0</v>
      </c>
      <c r="AQ23" s="96">
        <f t="shared" si="66"/>
        <v>0</v>
      </c>
    </row>
    <row r="24" spans="1:43" x14ac:dyDescent="0.3">
      <c r="A24" s="91" t="s">
        <v>21</v>
      </c>
      <c r="B24" s="93">
        <f t="shared" si="37"/>
        <v>0</v>
      </c>
      <c r="C24" s="93">
        <f t="shared" si="38"/>
        <v>0</v>
      </c>
      <c r="D24" s="93">
        <f t="shared" si="39"/>
        <v>0</v>
      </c>
      <c r="E24" s="93">
        <f t="shared" si="40"/>
        <v>0</v>
      </c>
      <c r="F24" s="93">
        <f t="shared" si="41"/>
        <v>0</v>
      </c>
      <c r="G24" s="93">
        <f t="shared" si="42"/>
        <v>0</v>
      </c>
      <c r="H24" s="146">
        <f t="shared" si="15"/>
        <v>0</v>
      </c>
      <c r="I24" s="146">
        <f t="shared" si="16"/>
        <v>0</v>
      </c>
      <c r="J24" s="146">
        <f t="shared" si="17"/>
        <v>0</v>
      </c>
      <c r="K24" s="146">
        <f t="shared" si="18"/>
        <v>0</v>
      </c>
      <c r="L24" s="146">
        <f t="shared" si="19"/>
        <v>0</v>
      </c>
      <c r="M24" s="146">
        <f t="shared" si="20"/>
        <v>0</v>
      </c>
      <c r="N24" s="147">
        <f t="shared" si="47"/>
        <v>0</v>
      </c>
      <c r="O24" s="147">
        <f t="shared" si="48"/>
        <v>0</v>
      </c>
      <c r="P24" s="147">
        <f t="shared" si="49"/>
        <v>0</v>
      </c>
      <c r="Q24" s="147">
        <f t="shared" si="50"/>
        <v>0</v>
      </c>
      <c r="R24" s="147">
        <f t="shared" si="51"/>
        <v>0</v>
      </c>
      <c r="S24" s="147">
        <f t="shared" si="52"/>
        <v>0</v>
      </c>
      <c r="T24" s="94"/>
      <c r="U24" s="95">
        <f t="shared" si="6"/>
        <v>0</v>
      </c>
      <c r="V24" s="95">
        <f t="shared" si="7"/>
        <v>0</v>
      </c>
      <c r="W24" s="95">
        <f t="shared" si="53"/>
        <v>0</v>
      </c>
      <c r="X24" s="94">
        <f t="shared" si="54"/>
        <v>0</v>
      </c>
      <c r="Y24" s="95">
        <f t="shared" si="53"/>
        <v>0</v>
      </c>
      <c r="Z24" s="96">
        <f t="shared" si="55"/>
        <v>0</v>
      </c>
      <c r="AA24" s="96">
        <f t="shared" si="56"/>
        <v>0</v>
      </c>
      <c r="AB24" s="94">
        <f>'DOE-WAP Production Tool'!B32</f>
        <v>0</v>
      </c>
      <c r="AC24" s="95">
        <f t="shared" si="43"/>
        <v>0</v>
      </c>
      <c r="AD24" s="95">
        <f t="shared" si="44"/>
        <v>0</v>
      </c>
      <c r="AE24" s="95">
        <f t="shared" ref="AE24" si="79">AD24/4</f>
        <v>0</v>
      </c>
      <c r="AF24" s="94">
        <f t="shared" si="58"/>
        <v>0</v>
      </c>
      <c r="AG24" s="95">
        <f t="shared" ref="AG24" si="80">AF24/4</f>
        <v>0</v>
      </c>
      <c r="AH24" s="96">
        <f t="shared" si="60"/>
        <v>0</v>
      </c>
      <c r="AI24" s="96">
        <f t="shared" si="61"/>
        <v>0</v>
      </c>
      <c r="AJ24" s="94">
        <f>'DOE_BIL WAP Production Tool'!B32</f>
        <v>0</v>
      </c>
      <c r="AK24" s="95">
        <f t="shared" si="45"/>
        <v>0</v>
      </c>
      <c r="AL24" s="95">
        <f t="shared" si="46"/>
        <v>0</v>
      </c>
      <c r="AM24" s="95">
        <f t="shared" ref="AM24" si="81">AL24/4</f>
        <v>0</v>
      </c>
      <c r="AN24" s="94">
        <f t="shared" si="63"/>
        <v>0</v>
      </c>
      <c r="AO24" s="95">
        <f t="shared" ref="AO24" si="82">AN24/4</f>
        <v>0</v>
      </c>
      <c r="AP24" s="96">
        <f t="shared" si="65"/>
        <v>0</v>
      </c>
      <c r="AQ24" s="96">
        <f t="shared" si="66"/>
        <v>0</v>
      </c>
    </row>
    <row r="25" spans="1:43" x14ac:dyDescent="0.3">
      <c r="A25" s="91" t="s">
        <v>22</v>
      </c>
      <c r="B25" s="93">
        <f t="shared" si="37"/>
        <v>0</v>
      </c>
      <c r="C25" s="93">
        <f t="shared" si="38"/>
        <v>0</v>
      </c>
      <c r="D25" s="93">
        <f t="shared" si="39"/>
        <v>0</v>
      </c>
      <c r="E25" s="93">
        <f t="shared" si="40"/>
        <v>0</v>
      </c>
      <c r="F25" s="93">
        <f t="shared" si="41"/>
        <v>0</v>
      </c>
      <c r="G25" s="93">
        <f t="shared" si="42"/>
        <v>0</v>
      </c>
      <c r="H25" s="146">
        <f t="shared" si="15"/>
        <v>0</v>
      </c>
      <c r="I25" s="146">
        <f t="shared" si="16"/>
        <v>0</v>
      </c>
      <c r="J25" s="146">
        <f t="shared" si="17"/>
        <v>0</v>
      </c>
      <c r="K25" s="146">
        <f t="shared" si="18"/>
        <v>0</v>
      </c>
      <c r="L25" s="146">
        <f t="shared" si="19"/>
        <v>0</v>
      </c>
      <c r="M25" s="146">
        <f t="shared" si="20"/>
        <v>0</v>
      </c>
      <c r="N25" s="147">
        <f t="shared" si="47"/>
        <v>0</v>
      </c>
      <c r="O25" s="147">
        <f t="shared" si="48"/>
        <v>0</v>
      </c>
      <c r="P25" s="147">
        <f t="shared" si="49"/>
        <v>0</v>
      </c>
      <c r="Q25" s="147">
        <f t="shared" si="50"/>
        <v>0</v>
      </c>
      <c r="R25" s="147">
        <f t="shared" si="51"/>
        <v>0</v>
      </c>
      <c r="S25" s="147">
        <f t="shared" si="52"/>
        <v>0</v>
      </c>
      <c r="T25" s="94"/>
      <c r="U25" s="95">
        <f t="shared" si="6"/>
        <v>0</v>
      </c>
      <c r="V25" s="95">
        <f t="shared" si="7"/>
        <v>0</v>
      </c>
      <c r="W25" s="95">
        <f t="shared" si="53"/>
        <v>0</v>
      </c>
      <c r="X25" s="94">
        <f t="shared" si="54"/>
        <v>0</v>
      </c>
      <c r="Y25" s="95">
        <f t="shared" si="53"/>
        <v>0</v>
      </c>
      <c r="Z25" s="96">
        <f t="shared" si="55"/>
        <v>0</v>
      </c>
      <c r="AA25" s="96">
        <f t="shared" si="56"/>
        <v>0</v>
      </c>
      <c r="AB25" s="94">
        <f>'DOE-WAP Production Tool'!B33</f>
        <v>0</v>
      </c>
      <c r="AC25" s="95">
        <f t="shared" si="43"/>
        <v>0</v>
      </c>
      <c r="AD25" s="95">
        <f t="shared" si="44"/>
        <v>0</v>
      </c>
      <c r="AE25" s="95">
        <f t="shared" ref="AE25" si="83">AD25/4</f>
        <v>0</v>
      </c>
      <c r="AF25" s="94">
        <f t="shared" si="58"/>
        <v>0</v>
      </c>
      <c r="AG25" s="95">
        <f t="shared" ref="AG25" si="84">AF25/4</f>
        <v>0</v>
      </c>
      <c r="AH25" s="96">
        <f t="shared" si="60"/>
        <v>0</v>
      </c>
      <c r="AI25" s="96">
        <f t="shared" si="61"/>
        <v>0</v>
      </c>
      <c r="AJ25" s="94">
        <f>'DOE_BIL WAP Production Tool'!B33</f>
        <v>0</v>
      </c>
      <c r="AK25" s="95">
        <f t="shared" si="45"/>
        <v>0</v>
      </c>
      <c r="AL25" s="95">
        <f t="shared" si="46"/>
        <v>0</v>
      </c>
      <c r="AM25" s="95">
        <f t="shared" ref="AM25" si="85">AL25/4</f>
        <v>0</v>
      </c>
      <c r="AN25" s="94">
        <f t="shared" si="63"/>
        <v>0</v>
      </c>
      <c r="AO25" s="95">
        <f t="shared" ref="AO25" si="86">AN25/4</f>
        <v>0</v>
      </c>
      <c r="AP25" s="96">
        <f t="shared" si="65"/>
        <v>0</v>
      </c>
      <c r="AQ25" s="96">
        <f t="shared" si="66"/>
        <v>0</v>
      </c>
    </row>
    <row r="26" spans="1:43" x14ac:dyDescent="0.3">
      <c r="A26" s="91" t="s">
        <v>23</v>
      </c>
      <c r="B26" s="93">
        <f t="shared" si="37"/>
        <v>0</v>
      </c>
      <c r="C26" s="93">
        <f t="shared" si="38"/>
        <v>0</v>
      </c>
      <c r="D26" s="93">
        <f t="shared" si="39"/>
        <v>0</v>
      </c>
      <c r="E26" s="93">
        <f t="shared" si="40"/>
        <v>0</v>
      </c>
      <c r="F26" s="93">
        <f t="shared" si="41"/>
        <v>0</v>
      </c>
      <c r="G26" s="93">
        <f t="shared" si="42"/>
        <v>0</v>
      </c>
      <c r="H26" s="146">
        <f t="shared" si="15"/>
        <v>0</v>
      </c>
      <c r="I26" s="146">
        <f t="shared" si="16"/>
        <v>0</v>
      </c>
      <c r="J26" s="146">
        <f t="shared" si="17"/>
        <v>0</v>
      </c>
      <c r="K26" s="146">
        <f t="shared" si="18"/>
        <v>0</v>
      </c>
      <c r="L26" s="146">
        <f t="shared" si="19"/>
        <v>0</v>
      </c>
      <c r="M26" s="146">
        <f t="shared" si="20"/>
        <v>0</v>
      </c>
      <c r="N26" s="147">
        <f t="shared" si="47"/>
        <v>0</v>
      </c>
      <c r="O26" s="147">
        <f t="shared" si="48"/>
        <v>0</v>
      </c>
      <c r="P26" s="147">
        <f t="shared" si="49"/>
        <v>0</v>
      </c>
      <c r="Q26" s="147">
        <f t="shared" si="50"/>
        <v>0</v>
      </c>
      <c r="R26" s="147">
        <f t="shared" si="51"/>
        <v>0</v>
      </c>
      <c r="S26" s="147">
        <f t="shared" si="52"/>
        <v>0</v>
      </c>
      <c r="T26" s="94"/>
      <c r="U26" s="95">
        <f t="shared" si="6"/>
        <v>0</v>
      </c>
      <c r="V26" s="95">
        <f t="shared" si="7"/>
        <v>0</v>
      </c>
      <c r="W26" s="95">
        <f t="shared" si="53"/>
        <v>0</v>
      </c>
      <c r="X26" s="94">
        <f t="shared" si="54"/>
        <v>0</v>
      </c>
      <c r="Y26" s="95">
        <f t="shared" si="53"/>
        <v>0</v>
      </c>
      <c r="Z26" s="96">
        <f t="shared" si="55"/>
        <v>0</v>
      </c>
      <c r="AA26" s="96">
        <f t="shared" si="56"/>
        <v>0</v>
      </c>
      <c r="AB26" s="94">
        <f>'DOE-WAP Production Tool'!B34</f>
        <v>0</v>
      </c>
      <c r="AC26" s="95">
        <f t="shared" si="43"/>
        <v>0</v>
      </c>
      <c r="AD26" s="95">
        <f t="shared" si="44"/>
        <v>0</v>
      </c>
      <c r="AE26" s="95">
        <f t="shared" ref="AE26" si="87">AD26/4</f>
        <v>0</v>
      </c>
      <c r="AF26" s="94">
        <f t="shared" si="58"/>
        <v>0</v>
      </c>
      <c r="AG26" s="95">
        <f t="shared" ref="AG26" si="88">AF26/4</f>
        <v>0</v>
      </c>
      <c r="AH26" s="96">
        <f t="shared" si="60"/>
        <v>0</v>
      </c>
      <c r="AI26" s="96">
        <f t="shared" si="61"/>
        <v>0</v>
      </c>
      <c r="AJ26" s="94">
        <f>'DOE_BIL WAP Production Tool'!B34</f>
        <v>0</v>
      </c>
      <c r="AK26" s="95">
        <f t="shared" si="45"/>
        <v>0</v>
      </c>
      <c r="AL26" s="95">
        <f t="shared" si="46"/>
        <v>0</v>
      </c>
      <c r="AM26" s="95">
        <f t="shared" ref="AM26" si="89">AL26/4</f>
        <v>0</v>
      </c>
      <c r="AN26" s="94">
        <f t="shared" si="63"/>
        <v>0</v>
      </c>
      <c r="AO26" s="95">
        <f t="shared" ref="AO26" si="90">AN26/4</f>
        <v>0</v>
      </c>
      <c r="AP26" s="96">
        <f t="shared" si="65"/>
        <v>0</v>
      </c>
      <c r="AQ26" s="96">
        <f t="shared" si="66"/>
        <v>0</v>
      </c>
    </row>
    <row r="27" spans="1:43" ht="14.4" customHeight="1" x14ac:dyDescent="0.3">
      <c r="A27" s="91" t="s">
        <v>24</v>
      </c>
      <c r="B27" s="93">
        <f t="shared" si="37"/>
        <v>0</v>
      </c>
      <c r="C27" s="93">
        <f t="shared" si="38"/>
        <v>0</v>
      </c>
      <c r="D27" s="93">
        <f t="shared" si="39"/>
        <v>0</v>
      </c>
      <c r="E27" s="93">
        <f t="shared" si="40"/>
        <v>0</v>
      </c>
      <c r="F27" s="93">
        <f t="shared" si="41"/>
        <v>0</v>
      </c>
      <c r="G27" s="93">
        <f t="shared" si="42"/>
        <v>0</v>
      </c>
      <c r="H27" s="146">
        <f t="shared" si="15"/>
        <v>0</v>
      </c>
      <c r="I27" s="146">
        <f t="shared" si="16"/>
        <v>0</v>
      </c>
      <c r="J27" s="146">
        <f t="shared" si="17"/>
        <v>0</v>
      </c>
      <c r="K27" s="146">
        <f t="shared" si="18"/>
        <v>0</v>
      </c>
      <c r="L27" s="146">
        <f t="shared" si="19"/>
        <v>0</v>
      </c>
      <c r="M27" s="146">
        <f t="shared" si="20"/>
        <v>0</v>
      </c>
      <c r="N27" s="147">
        <f t="shared" si="47"/>
        <v>0</v>
      </c>
      <c r="O27" s="147">
        <f t="shared" si="48"/>
        <v>0</v>
      </c>
      <c r="P27" s="147">
        <f t="shared" si="49"/>
        <v>0</v>
      </c>
      <c r="Q27" s="147">
        <f t="shared" si="50"/>
        <v>0</v>
      </c>
      <c r="R27" s="147">
        <f t="shared" si="51"/>
        <v>0</v>
      </c>
      <c r="S27" s="147">
        <f t="shared" si="52"/>
        <v>0</v>
      </c>
      <c r="T27" s="94"/>
      <c r="U27" s="95">
        <f t="shared" si="6"/>
        <v>0</v>
      </c>
      <c r="V27" s="95">
        <f t="shared" si="7"/>
        <v>0</v>
      </c>
      <c r="W27" s="95">
        <f t="shared" si="53"/>
        <v>0</v>
      </c>
      <c r="X27" s="94">
        <f t="shared" si="54"/>
        <v>0</v>
      </c>
      <c r="Y27" s="95">
        <f t="shared" si="53"/>
        <v>0</v>
      </c>
      <c r="Z27" s="96">
        <f t="shared" si="55"/>
        <v>0</v>
      </c>
      <c r="AA27" s="96">
        <f t="shared" si="56"/>
        <v>0</v>
      </c>
      <c r="AB27" s="94">
        <f>'DOE-WAP Production Tool'!B35</f>
        <v>0</v>
      </c>
      <c r="AC27" s="95">
        <f t="shared" si="43"/>
        <v>0</v>
      </c>
      <c r="AD27" s="95">
        <f t="shared" si="44"/>
        <v>0</v>
      </c>
      <c r="AE27" s="95">
        <f t="shared" ref="AE27" si="91">AD27/4</f>
        <v>0</v>
      </c>
      <c r="AF27" s="94">
        <f t="shared" si="58"/>
        <v>0</v>
      </c>
      <c r="AG27" s="95">
        <f t="shared" ref="AG27" si="92">AF27/4</f>
        <v>0</v>
      </c>
      <c r="AH27" s="96">
        <f t="shared" si="60"/>
        <v>0</v>
      </c>
      <c r="AI27" s="96">
        <f t="shared" si="61"/>
        <v>0</v>
      </c>
      <c r="AJ27" s="94">
        <f>'DOE_BIL WAP Production Tool'!B35</f>
        <v>0</v>
      </c>
      <c r="AK27" s="95">
        <f t="shared" si="45"/>
        <v>0</v>
      </c>
      <c r="AL27" s="95">
        <f t="shared" si="46"/>
        <v>0</v>
      </c>
      <c r="AM27" s="95">
        <f t="shared" ref="AM27" si="93">AL27/4</f>
        <v>0</v>
      </c>
      <c r="AN27" s="94">
        <f t="shared" si="63"/>
        <v>0</v>
      </c>
      <c r="AO27" s="95">
        <f t="shared" ref="AO27" si="94">AN27/4</f>
        <v>0</v>
      </c>
      <c r="AP27" s="96">
        <f t="shared" si="65"/>
        <v>0</v>
      </c>
      <c r="AQ27" s="96">
        <f t="shared" si="66"/>
        <v>0</v>
      </c>
    </row>
    <row r="28" spans="1:43" x14ac:dyDescent="0.3">
      <c r="A28" s="91" t="s">
        <v>25</v>
      </c>
      <c r="B28" s="93">
        <f t="shared" si="37"/>
        <v>0</v>
      </c>
      <c r="C28" s="93">
        <f t="shared" si="38"/>
        <v>0</v>
      </c>
      <c r="D28" s="93">
        <f t="shared" si="39"/>
        <v>0</v>
      </c>
      <c r="E28" s="93">
        <f t="shared" si="40"/>
        <v>0</v>
      </c>
      <c r="F28" s="93">
        <f t="shared" si="41"/>
        <v>0</v>
      </c>
      <c r="G28" s="93">
        <f t="shared" si="42"/>
        <v>0</v>
      </c>
      <c r="H28" s="146">
        <f t="shared" si="15"/>
        <v>0</v>
      </c>
      <c r="I28" s="146">
        <f t="shared" si="16"/>
        <v>0</v>
      </c>
      <c r="J28" s="146">
        <f t="shared" si="17"/>
        <v>0</v>
      </c>
      <c r="K28" s="146">
        <f t="shared" si="18"/>
        <v>0</v>
      </c>
      <c r="L28" s="146">
        <f t="shared" si="19"/>
        <v>0</v>
      </c>
      <c r="M28" s="146">
        <f t="shared" si="20"/>
        <v>0</v>
      </c>
      <c r="N28" s="147">
        <f t="shared" si="47"/>
        <v>0</v>
      </c>
      <c r="O28" s="147">
        <f t="shared" si="48"/>
        <v>0</v>
      </c>
      <c r="P28" s="147">
        <f t="shared" si="49"/>
        <v>0</v>
      </c>
      <c r="Q28" s="147">
        <f t="shared" si="50"/>
        <v>0</v>
      </c>
      <c r="R28" s="147">
        <f t="shared" si="51"/>
        <v>0</v>
      </c>
      <c r="S28" s="147">
        <f t="shared" si="52"/>
        <v>0</v>
      </c>
      <c r="T28" s="94"/>
      <c r="U28" s="95">
        <f t="shared" si="6"/>
        <v>0</v>
      </c>
      <c r="V28" s="95">
        <f t="shared" si="7"/>
        <v>0</v>
      </c>
      <c r="W28" s="95">
        <f t="shared" si="53"/>
        <v>0</v>
      </c>
      <c r="X28" s="94">
        <f t="shared" si="54"/>
        <v>0</v>
      </c>
      <c r="Y28" s="95">
        <f t="shared" si="53"/>
        <v>0</v>
      </c>
      <c r="Z28" s="96">
        <f t="shared" si="55"/>
        <v>0</v>
      </c>
      <c r="AA28" s="96">
        <f t="shared" si="56"/>
        <v>0</v>
      </c>
      <c r="AB28" s="94">
        <f>'DOE-WAP Production Tool'!B36</f>
        <v>0</v>
      </c>
      <c r="AC28" s="95">
        <f t="shared" si="43"/>
        <v>0</v>
      </c>
      <c r="AD28" s="95">
        <f t="shared" si="44"/>
        <v>0</v>
      </c>
      <c r="AE28" s="95">
        <f t="shared" ref="AE28" si="95">AD28/4</f>
        <v>0</v>
      </c>
      <c r="AF28" s="94">
        <f t="shared" si="58"/>
        <v>0</v>
      </c>
      <c r="AG28" s="95">
        <f t="shared" ref="AG28" si="96">AF28/4</f>
        <v>0</v>
      </c>
      <c r="AH28" s="96">
        <f t="shared" si="60"/>
        <v>0</v>
      </c>
      <c r="AI28" s="96">
        <f t="shared" si="61"/>
        <v>0</v>
      </c>
      <c r="AJ28" s="94">
        <f>'DOE_BIL WAP Production Tool'!B36</f>
        <v>0</v>
      </c>
      <c r="AK28" s="95">
        <f t="shared" si="45"/>
        <v>0</v>
      </c>
      <c r="AL28" s="95">
        <f t="shared" si="46"/>
        <v>0</v>
      </c>
      <c r="AM28" s="95">
        <f t="shared" ref="AM28" si="97">AL28/4</f>
        <v>0</v>
      </c>
      <c r="AN28" s="94">
        <f t="shared" si="63"/>
        <v>0</v>
      </c>
      <c r="AO28" s="95">
        <f t="shared" ref="AO28" si="98">AN28/4</f>
        <v>0</v>
      </c>
      <c r="AP28" s="96">
        <f t="shared" si="65"/>
        <v>0</v>
      </c>
      <c r="AQ28" s="96">
        <f t="shared" si="66"/>
        <v>0</v>
      </c>
    </row>
    <row r="29" spans="1:43" x14ac:dyDescent="0.3">
      <c r="A29" s="91" t="s">
        <v>26</v>
      </c>
      <c r="B29" s="93">
        <f t="shared" si="37"/>
        <v>0</v>
      </c>
      <c r="C29" s="93">
        <f t="shared" si="38"/>
        <v>0</v>
      </c>
      <c r="D29" s="93">
        <f t="shared" si="39"/>
        <v>0</v>
      </c>
      <c r="E29" s="93">
        <f t="shared" si="40"/>
        <v>0</v>
      </c>
      <c r="F29" s="93">
        <f t="shared" si="41"/>
        <v>0</v>
      </c>
      <c r="G29" s="93">
        <f t="shared" si="42"/>
        <v>0</v>
      </c>
      <c r="H29" s="146">
        <f t="shared" si="15"/>
        <v>0</v>
      </c>
      <c r="I29" s="146">
        <f t="shared" si="16"/>
        <v>0</v>
      </c>
      <c r="J29" s="146">
        <f t="shared" si="17"/>
        <v>0</v>
      </c>
      <c r="K29" s="146">
        <f t="shared" si="18"/>
        <v>0</v>
      </c>
      <c r="L29" s="146">
        <f t="shared" si="19"/>
        <v>0</v>
      </c>
      <c r="M29" s="146">
        <f t="shared" si="20"/>
        <v>0</v>
      </c>
      <c r="N29" s="147">
        <f t="shared" si="47"/>
        <v>0</v>
      </c>
      <c r="O29" s="147">
        <f t="shared" si="48"/>
        <v>0</v>
      </c>
      <c r="P29" s="147">
        <f t="shared" si="49"/>
        <v>0</v>
      </c>
      <c r="Q29" s="147">
        <f t="shared" si="50"/>
        <v>0</v>
      </c>
      <c r="R29" s="147">
        <f t="shared" si="51"/>
        <v>0</v>
      </c>
      <c r="S29" s="147">
        <f t="shared" si="52"/>
        <v>0</v>
      </c>
      <c r="T29" s="94"/>
      <c r="U29" s="95">
        <f t="shared" si="6"/>
        <v>0</v>
      </c>
      <c r="V29" s="95">
        <f t="shared" si="7"/>
        <v>0</v>
      </c>
      <c r="W29" s="95">
        <f t="shared" si="53"/>
        <v>0</v>
      </c>
      <c r="X29" s="94">
        <f t="shared" si="54"/>
        <v>0</v>
      </c>
      <c r="Y29" s="95">
        <f t="shared" si="53"/>
        <v>0</v>
      </c>
      <c r="Z29" s="96">
        <f t="shared" si="55"/>
        <v>0</v>
      </c>
      <c r="AA29" s="96">
        <f t="shared" si="56"/>
        <v>0</v>
      </c>
      <c r="AB29" s="94"/>
      <c r="AC29" s="95">
        <f t="shared" si="43"/>
        <v>0</v>
      </c>
      <c r="AD29" s="95">
        <f t="shared" si="44"/>
        <v>0</v>
      </c>
      <c r="AE29" s="95">
        <f t="shared" ref="AE29" si="99">AD29/4</f>
        <v>0</v>
      </c>
      <c r="AF29" s="94">
        <f t="shared" si="58"/>
        <v>0</v>
      </c>
      <c r="AG29" s="95">
        <f t="shared" ref="AG29" si="100">AF29/4</f>
        <v>0</v>
      </c>
      <c r="AH29" s="96">
        <f t="shared" si="60"/>
        <v>0</v>
      </c>
      <c r="AI29" s="96">
        <f t="shared" si="61"/>
        <v>0</v>
      </c>
      <c r="AJ29" s="94">
        <f>'DOE_BIL WAP Production Tool'!B37</f>
        <v>0</v>
      </c>
      <c r="AK29" s="95">
        <f t="shared" si="45"/>
        <v>0</v>
      </c>
      <c r="AL29" s="95">
        <f t="shared" si="46"/>
        <v>0</v>
      </c>
      <c r="AM29" s="95">
        <f t="shared" ref="AM29" si="101">AL29/4</f>
        <v>0</v>
      </c>
      <c r="AN29" s="94">
        <f t="shared" si="63"/>
        <v>0</v>
      </c>
      <c r="AO29" s="95">
        <f t="shared" ref="AO29" si="102">AN29/4</f>
        <v>0</v>
      </c>
      <c r="AP29" s="96">
        <f t="shared" si="65"/>
        <v>0</v>
      </c>
      <c r="AQ29" s="96">
        <f t="shared" si="66"/>
        <v>0</v>
      </c>
    </row>
    <row r="30" spans="1:43" x14ac:dyDescent="0.3">
      <c r="A30" s="91" t="s">
        <v>27</v>
      </c>
      <c r="B30" s="93">
        <f t="shared" si="37"/>
        <v>0</v>
      </c>
      <c r="C30" s="93">
        <f t="shared" si="38"/>
        <v>0</v>
      </c>
      <c r="D30" s="93">
        <f t="shared" si="39"/>
        <v>0</v>
      </c>
      <c r="E30" s="93">
        <f t="shared" si="40"/>
        <v>0</v>
      </c>
      <c r="F30" s="93">
        <f t="shared" si="41"/>
        <v>0</v>
      </c>
      <c r="G30" s="93">
        <f t="shared" si="42"/>
        <v>0</v>
      </c>
      <c r="H30" s="146">
        <f t="shared" si="15"/>
        <v>0</v>
      </c>
      <c r="I30" s="146">
        <f t="shared" si="16"/>
        <v>0</v>
      </c>
      <c r="J30" s="146">
        <f t="shared" si="17"/>
        <v>0</v>
      </c>
      <c r="K30" s="146">
        <f t="shared" si="18"/>
        <v>0</v>
      </c>
      <c r="L30" s="146">
        <f t="shared" si="19"/>
        <v>0</v>
      </c>
      <c r="M30" s="146">
        <f t="shared" si="20"/>
        <v>0</v>
      </c>
      <c r="N30" s="147">
        <f t="shared" si="47"/>
        <v>0</v>
      </c>
      <c r="O30" s="147">
        <f t="shared" si="48"/>
        <v>0</v>
      </c>
      <c r="P30" s="147">
        <f t="shared" si="49"/>
        <v>0</v>
      </c>
      <c r="Q30" s="147">
        <f t="shared" si="50"/>
        <v>0</v>
      </c>
      <c r="R30" s="147">
        <f t="shared" si="51"/>
        <v>0</v>
      </c>
      <c r="S30" s="147">
        <f t="shared" si="52"/>
        <v>0</v>
      </c>
      <c r="T30" s="94"/>
      <c r="U30" s="95">
        <f t="shared" si="6"/>
        <v>0</v>
      </c>
      <c r="V30" s="95">
        <f t="shared" si="7"/>
        <v>0</v>
      </c>
      <c r="W30" s="95">
        <f t="shared" si="53"/>
        <v>0</v>
      </c>
      <c r="X30" s="94">
        <f t="shared" si="54"/>
        <v>0</v>
      </c>
      <c r="Y30" s="95">
        <f t="shared" si="53"/>
        <v>0</v>
      </c>
      <c r="Z30" s="96">
        <f t="shared" si="55"/>
        <v>0</v>
      </c>
      <c r="AA30" s="96">
        <f t="shared" si="56"/>
        <v>0</v>
      </c>
      <c r="AB30" s="94"/>
      <c r="AC30" s="95">
        <f t="shared" si="43"/>
        <v>0</v>
      </c>
      <c r="AD30" s="95">
        <f t="shared" si="44"/>
        <v>0</v>
      </c>
      <c r="AE30" s="95">
        <f t="shared" ref="AE30" si="103">AD30/4</f>
        <v>0</v>
      </c>
      <c r="AF30" s="94">
        <f t="shared" si="58"/>
        <v>0</v>
      </c>
      <c r="AG30" s="95">
        <f t="shared" ref="AG30" si="104">AF30/4</f>
        <v>0</v>
      </c>
      <c r="AH30" s="96">
        <f t="shared" si="60"/>
        <v>0</v>
      </c>
      <c r="AI30" s="96">
        <f t="shared" si="61"/>
        <v>0</v>
      </c>
      <c r="AJ30" s="94">
        <f>'DOE_BIL WAP Production Tool'!B38</f>
        <v>0</v>
      </c>
      <c r="AK30" s="95">
        <f t="shared" si="45"/>
        <v>0</v>
      </c>
      <c r="AL30" s="95">
        <f t="shared" si="46"/>
        <v>0</v>
      </c>
      <c r="AM30" s="95">
        <f t="shared" ref="AM30" si="105">AL30/4</f>
        <v>0</v>
      </c>
      <c r="AN30" s="94">
        <f t="shared" si="63"/>
        <v>0</v>
      </c>
      <c r="AO30" s="95">
        <f t="shared" ref="AO30" si="106">AN30/4</f>
        <v>0</v>
      </c>
      <c r="AP30" s="96">
        <f t="shared" si="65"/>
        <v>0</v>
      </c>
      <c r="AQ30" s="96">
        <f t="shared" si="66"/>
        <v>0</v>
      </c>
    </row>
    <row r="31" spans="1:43" x14ac:dyDescent="0.3">
      <c r="A31" s="91" t="s">
        <v>28</v>
      </c>
      <c r="B31" s="93">
        <f t="shared" si="37"/>
        <v>0</v>
      </c>
      <c r="C31" s="93">
        <f t="shared" si="38"/>
        <v>0</v>
      </c>
      <c r="D31" s="93">
        <f t="shared" si="39"/>
        <v>0</v>
      </c>
      <c r="E31" s="93">
        <f t="shared" si="40"/>
        <v>0</v>
      </c>
      <c r="F31" s="93">
        <f t="shared" si="41"/>
        <v>0</v>
      </c>
      <c r="G31" s="93">
        <f t="shared" si="42"/>
        <v>0</v>
      </c>
      <c r="H31" s="146">
        <f t="shared" si="15"/>
        <v>0</v>
      </c>
      <c r="I31" s="146">
        <f t="shared" si="16"/>
        <v>0</v>
      </c>
      <c r="J31" s="146">
        <f t="shared" si="17"/>
        <v>0</v>
      </c>
      <c r="K31" s="146">
        <f t="shared" si="18"/>
        <v>0</v>
      </c>
      <c r="L31" s="146">
        <f t="shared" si="19"/>
        <v>0</v>
      </c>
      <c r="M31" s="146">
        <f t="shared" si="20"/>
        <v>0</v>
      </c>
      <c r="N31" s="147">
        <f t="shared" si="47"/>
        <v>0</v>
      </c>
      <c r="O31" s="147">
        <f t="shared" si="48"/>
        <v>0</v>
      </c>
      <c r="P31" s="147">
        <f t="shared" si="49"/>
        <v>0</v>
      </c>
      <c r="Q31" s="147">
        <f t="shared" si="50"/>
        <v>0</v>
      </c>
      <c r="R31" s="147">
        <f t="shared" si="51"/>
        <v>0</v>
      </c>
      <c r="S31" s="147">
        <f t="shared" si="52"/>
        <v>0</v>
      </c>
      <c r="T31" s="94"/>
      <c r="U31" s="95">
        <f t="shared" si="6"/>
        <v>0</v>
      </c>
      <c r="V31" s="95">
        <f t="shared" si="7"/>
        <v>0</v>
      </c>
      <c r="W31" s="95">
        <f t="shared" si="53"/>
        <v>0</v>
      </c>
      <c r="X31" s="94">
        <f t="shared" si="54"/>
        <v>0</v>
      </c>
      <c r="Y31" s="95">
        <f t="shared" si="53"/>
        <v>0</v>
      </c>
      <c r="Z31" s="96">
        <f t="shared" si="55"/>
        <v>0</v>
      </c>
      <c r="AA31" s="96">
        <f t="shared" si="56"/>
        <v>0</v>
      </c>
      <c r="AB31" s="94"/>
      <c r="AC31" s="95">
        <f t="shared" si="43"/>
        <v>0</v>
      </c>
      <c r="AD31" s="95">
        <f t="shared" si="44"/>
        <v>0</v>
      </c>
      <c r="AE31" s="95">
        <f t="shared" ref="AE31" si="107">AD31/4</f>
        <v>0</v>
      </c>
      <c r="AF31" s="94">
        <f t="shared" si="58"/>
        <v>0</v>
      </c>
      <c r="AG31" s="95">
        <f t="shared" ref="AG31" si="108">AF31/4</f>
        <v>0</v>
      </c>
      <c r="AH31" s="96">
        <f t="shared" si="60"/>
        <v>0</v>
      </c>
      <c r="AI31" s="96">
        <f t="shared" si="61"/>
        <v>0</v>
      </c>
      <c r="AJ31" s="94">
        <f>'DOE_BIL WAP Production Tool'!B39</f>
        <v>0</v>
      </c>
      <c r="AK31" s="95">
        <f t="shared" si="45"/>
        <v>0</v>
      </c>
      <c r="AL31" s="95">
        <f t="shared" si="46"/>
        <v>0</v>
      </c>
      <c r="AM31" s="95">
        <f t="shared" ref="AM31" si="109">AL31/4</f>
        <v>0</v>
      </c>
      <c r="AN31" s="94">
        <f t="shared" si="63"/>
        <v>0</v>
      </c>
      <c r="AO31" s="95">
        <f t="shared" ref="AO31" si="110">AN31/4</f>
        <v>0</v>
      </c>
      <c r="AP31" s="96">
        <f t="shared" si="65"/>
        <v>0</v>
      </c>
      <c r="AQ31" s="96">
        <f t="shared" si="66"/>
        <v>0</v>
      </c>
    </row>
    <row r="32" spans="1:43" ht="14.4" customHeight="1" x14ac:dyDescent="0.3">
      <c r="A32" s="91" t="s">
        <v>29</v>
      </c>
      <c r="B32" s="93">
        <f t="shared" si="37"/>
        <v>0</v>
      </c>
      <c r="C32" s="93">
        <f t="shared" si="38"/>
        <v>0</v>
      </c>
      <c r="D32" s="93">
        <f t="shared" si="39"/>
        <v>0</v>
      </c>
      <c r="E32" s="93">
        <f t="shared" si="40"/>
        <v>0</v>
      </c>
      <c r="F32" s="93">
        <f t="shared" si="41"/>
        <v>0</v>
      </c>
      <c r="G32" s="93">
        <f t="shared" si="42"/>
        <v>0</v>
      </c>
      <c r="H32" s="146">
        <f t="shared" si="15"/>
        <v>0</v>
      </c>
      <c r="I32" s="146">
        <f t="shared" si="16"/>
        <v>0</v>
      </c>
      <c r="J32" s="146">
        <f t="shared" si="17"/>
        <v>0</v>
      </c>
      <c r="K32" s="146">
        <f t="shared" si="18"/>
        <v>0</v>
      </c>
      <c r="L32" s="146">
        <f t="shared" si="19"/>
        <v>0</v>
      </c>
      <c r="M32" s="146">
        <f t="shared" si="20"/>
        <v>0</v>
      </c>
      <c r="N32" s="147">
        <f t="shared" si="47"/>
        <v>0</v>
      </c>
      <c r="O32" s="147">
        <f t="shared" si="48"/>
        <v>0</v>
      </c>
      <c r="P32" s="147">
        <f t="shared" si="49"/>
        <v>0</v>
      </c>
      <c r="Q32" s="147">
        <f t="shared" si="50"/>
        <v>0</v>
      </c>
      <c r="R32" s="147">
        <f t="shared" si="51"/>
        <v>0</v>
      </c>
      <c r="S32" s="147">
        <f t="shared" si="52"/>
        <v>0</v>
      </c>
      <c r="T32" s="94"/>
      <c r="U32" s="95">
        <f t="shared" si="6"/>
        <v>0</v>
      </c>
      <c r="V32" s="95">
        <f t="shared" si="7"/>
        <v>0</v>
      </c>
      <c r="W32" s="95">
        <f t="shared" si="53"/>
        <v>0</v>
      </c>
      <c r="X32" s="94">
        <f t="shared" si="54"/>
        <v>0</v>
      </c>
      <c r="Y32" s="95">
        <f t="shared" si="53"/>
        <v>0</v>
      </c>
      <c r="Z32" s="96">
        <f t="shared" si="55"/>
        <v>0</v>
      </c>
      <c r="AA32" s="96">
        <f t="shared" si="56"/>
        <v>0</v>
      </c>
      <c r="AB32" s="94"/>
      <c r="AC32" s="95">
        <f t="shared" si="43"/>
        <v>0</v>
      </c>
      <c r="AD32" s="95">
        <f t="shared" si="44"/>
        <v>0</v>
      </c>
      <c r="AE32" s="95">
        <f t="shared" ref="AE32" si="111">AD32/4</f>
        <v>0</v>
      </c>
      <c r="AF32" s="94">
        <f t="shared" si="58"/>
        <v>0</v>
      </c>
      <c r="AG32" s="95">
        <f t="shared" ref="AG32" si="112">AF32/4</f>
        <v>0</v>
      </c>
      <c r="AH32" s="96">
        <f t="shared" si="60"/>
        <v>0</v>
      </c>
      <c r="AI32" s="96">
        <f t="shared" si="61"/>
        <v>0</v>
      </c>
      <c r="AJ32" s="94">
        <f>'DOE_BIL WAP Production Tool'!B40</f>
        <v>0</v>
      </c>
      <c r="AK32" s="95">
        <f t="shared" si="45"/>
        <v>0</v>
      </c>
      <c r="AL32" s="95">
        <f t="shared" si="46"/>
        <v>0</v>
      </c>
      <c r="AM32" s="95">
        <f t="shared" ref="AM32" si="113">AL32/4</f>
        <v>0</v>
      </c>
      <c r="AN32" s="94">
        <f t="shared" si="63"/>
        <v>0</v>
      </c>
      <c r="AO32" s="95">
        <f t="shared" ref="AO32" si="114">AN32/4</f>
        <v>0</v>
      </c>
      <c r="AP32" s="96">
        <f t="shared" si="65"/>
        <v>0</v>
      </c>
      <c r="AQ32" s="96">
        <f t="shared" si="66"/>
        <v>0</v>
      </c>
    </row>
    <row r="33" spans="1:43" x14ac:dyDescent="0.3">
      <c r="A33" s="91" t="s">
        <v>30</v>
      </c>
      <c r="B33" s="93">
        <f t="shared" si="37"/>
        <v>0</v>
      </c>
      <c r="C33" s="93">
        <f t="shared" si="38"/>
        <v>0</v>
      </c>
      <c r="D33" s="93">
        <f t="shared" si="39"/>
        <v>0</v>
      </c>
      <c r="E33" s="93">
        <f t="shared" si="40"/>
        <v>0</v>
      </c>
      <c r="F33" s="93">
        <f t="shared" si="41"/>
        <v>0</v>
      </c>
      <c r="G33" s="93">
        <f t="shared" si="42"/>
        <v>0</v>
      </c>
      <c r="H33" s="146">
        <f t="shared" si="15"/>
        <v>0</v>
      </c>
      <c r="I33" s="146">
        <f t="shared" si="16"/>
        <v>0</v>
      </c>
      <c r="J33" s="146">
        <f t="shared" si="17"/>
        <v>0</v>
      </c>
      <c r="K33" s="146">
        <f t="shared" si="18"/>
        <v>0</v>
      </c>
      <c r="L33" s="146">
        <f t="shared" si="19"/>
        <v>0</v>
      </c>
      <c r="M33" s="146">
        <f t="shared" si="20"/>
        <v>0</v>
      </c>
      <c r="N33" s="147">
        <f t="shared" si="47"/>
        <v>0</v>
      </c>
      <c r="O33" s="147">
        <f t="shared" si="48"/>
        <v>0</v>
      </c>
      <c r="P33" s="147">
        <f t="shared" si="49"/>
        <v>0</v>
      </c>
      <c r="Q33" s="147">
        <f t="shared" si="50"/>
        <v>0</v>
      </c>
      <c r="R33" s="147">
        <f t="shared" si="51"/>
        <v>0</v>
      </c>
      <c r="S33" s="147">
        <f t="shared" si="52"/>
        <v>0</v>
      </c>
      <c r="T33" s="94"/>
      <c r="U33" s="95">
        <f t="shared" si="6"/>
        <v>0</v>
      </c>
      <c r="V33" s="95">
        <f t="shared" si="7"/>
        <v>0</v>
      </c>
      <c r="W33" s="95">
        <f>V33/3</f>
        <v>0</v>
      </c>
      <c r="X33" s="94">
        <f t="shared" si="54"/>
        <v>0</v>
      </c>
      <c r="Y33" s="95">
        <f>X33/3</f>
        <v>0</v>
      </c>
      <c r="Z33" s="96">
        <f t="shared" si="55"/>
        <v>0</v>
      </c>
      <c r="AA33" s="96">
        <f t="shared" si="56"/>
        <v>0</v>
      </c>
      <c r="AB33" s="94"/>
      <c r="AC33" s="95">
        <f t="shared" si="43"/>
        <v>0</v>
      </c>
      <c r="AD33" s="95">
        <f t="shared" si="44"/>
        <v>0</v>
      </c>
      <c r="AE33" s="95">
        <f>AD33/3</f>
        <v>0</v>
      </c>
      <c r="AF33" s="94">
        <f t="shared" si="58"/>
        <v>0</v>
      </c>
      <c r="AG33" s="95">
        <f>AF33/3</f>
        <v>0</v>
      </c>
      <c r="AH33" s="96">
        <f t="shared" si="60"/>
        <v>0</v>
      </c>
      <c r="AI33" s="96">
        <f t="shared" si="61"/>
        <v>0</v>
      </c>
      <c r="AJ33" s="94">
        <f>'DOE_BIL WAP Production Tool'!B41</f>
        <v>0</v>
      </c>
      <c r="AK33" s="95">
        <f t="shared" si="45"/>
        <v>0</v>
      </c>
      <c r="AL33" s="95">
        <f t="shared" si="46"/>
        <v>0</v>
      </c>
      <c r="AM33" s="95">
        <f>AL33/3</f>
        <v>0</v>
      </c>
      <c r="AN33" s="94">
        <f t="shared" si="63"/>
        <v>0</v>
      </c>
      <c r="AO33" s="95">
        <f>AN33/3</f>
        <v>0</v>
      </c>
      <c r="AP33" s="96">
        <f t="shared" si="65"/>
        <v>0</v>
      </c>
      <c r="AQ33" s="96">
        <f t="shared" si="66"/>
        <v>0</v>
      </c>
    </row>
    <row r="34" spans="1:43" x14ac:dyDescent="0.3">
      <c r="A34" s="91" t="s">
        <v>31</v>
      </c>
      <c r="B34" s="93">
        <f t="shared" si="37"/>
        <v>0</v>
      </c>
      <c r="C34" s="93">
        <f t="shared" si="38"/>
        <v>0</v>
      </c>
      <c r="D34" s="93">
        <f t="shared" si="39"/>
        <v>0</v>
      </c>
      <c r="E34" s="93">
        <f t="shared" si="40"/>
        <v>0</v>
      </c>
      <c r="F34" s="93">
        <f t="shared" si="41"/>
        <v>0</v>
      </c>
      <c r="G34" s="93">
        <f t="shared" si="42"/>
        <v>0</v>
      </c>
      <c r="H34" s="146">
        <f t="shared" si="15"/>
        <v>0</v>
      </c>
      <c r="I34" s="146">
        <f t="shared" si="16"/>
        <v>0</v>
      </c>
      <c r="J34" s="146">
        <f t="shared" si="17"/>
        <v>0</v>
      </c>
      <c r="K34" s="146">
        <f t="shared" si="18"/>
        <v>0</v>
      </c>
      <c r="L34" s="146">
        <f t="shared" si="19"/>
        <v>0</v>
      </c>
      <c r="M34" s="146">
        <f t="shared" si="20"/>
        <v>0</v>
      </c>
      <c r="N34" s="147">
        <f t="shared" si="47"/>
        <v>0</v>
      </c>
      <c r="O34" s="147">
        <f t="shared" si="48"/>
        <v>0</v>
      </c>
      <c r="P34" s="147">
        <f t="shared" si="49"/>
        <v>0</v>
      </c>
      <c r="Q34" s="147">
        <f t="shared" si="50"/>
        <v>0</v>
      </c>
      <c r="R34" s="147">
        <f t="shared" si="51"/>
        <v>0</v>
      </c>
      <c r="S34" s="147">
        <f t="shared" si="52"/>
        <v>0</v>
      </c>
      <c r="T34" s="94"/>
      <c r="U34" s="95">
        <f t="shared" si="6"/>
        <v>0</v>
      </c>
      <c r="V34" s="95">
        <f t="shared" si="7"/>
        <v>0</v>
      </c>
      <c r="W34" s="95">
        <f>V34/2.5</f>
        <v>0</v>
      </c>
      <c r="X34" s="94">
        <f t="shared" si="54"/>
        <v>0</v>
      </c>
      <c r="Y34" s="95">
        <f>X34/2.5</f>
        <v>0</v>
      </c>
      <c r="Z34" s="96">
        <f t="shared" si="55"/>
        <v>0</v>
      </c>
      <c r="AA34" s="96">
        <f t="shared" si="56"/>
        <v>0</v>
      </c>
      <c r="AB34" s="94"/>
      <c r="AC34" s="95">
        <f t="shared" si="43"/>
        <v>0</v>
      </c>
      <c r="AD34" s="95">
        <f t="shared" si="44"/>
        <v>0</v>
      </c>
      <c r="AE34" s="95">
        <f>AD34/2.5</f>
        <v>0</v>
      </c>
      <c r="AF34" s="94">
        <f t="shared" si="58"/>
        <v>0</v>
      </c>
      <c r="AG34" s="95">
        <f>AF34/2.5</f>
        <v>0</v>
      </c>
      <c r="AH34" s="96">
        <f t="shared" si="60"/>
        <v>0</v>
      </c>
      <c r="AI34" s="96">
        <f t="shared" si="61"/>
        <v>0</v>
      </c>
      <c r="AJ34" s="94">
        <f>'DOE_BIL WAP Production Tool'!B42</f>
        <v>0</v>
      </c>
      <c r="AK34" s="95">
        <f t="shared" si="45"/>
        <v>0</v>
      </c>
      <c r="AL34" s="95">
        <f t="shared" si="46"/>
        <v>0</v>
      </c>
      <c r="AM34" s="95">
        <f>AL34/2.5</f>
        <v>0</v>
      </c>
      <c r="AN34" s="94">
        <f t="shared" si="63"/>
        <v>0</v>
      </c>
      <c r="AO34" s="95">
        <f>AN34/2.5</f>
        <v>0</v>
      </c>
      <c r="AP34" s="96">
        <f t="shared" si="65"/>
        <v>0</v>
      </c>
      <c r="AQ34" s="96">
        <f t="shared" si="66"/>
        <v>0</v>
      </c>
    </row>
    <row r="35" spans="1:43" x14ac:dyDescent="0.3">
      <c r="A35" s="90">
        <v>45658</v>
      </c>
      <c r="B35" s="93">
        <f t="shared" si="37"/>
        <v>0</v>
      </c>
      <c r="C35" s="93">
        <f t="shared" si="38"/>
        <v>0</v>
      </c>
      <c r="D35" s="93">
        <f t="shared" si="39"/>
        <v>0</v>
      </c>
      <c r="E35" s="93">
        <f t="shared" si="40"/>
        <v>0</v>
      </c>
      <c r="F35" s="93">
        <f t="shared" si="41"/>
        <v>0</v>
      </c>
      <c r="G35" s="93">
        <f t="shared" si="42"/>
        <v>0</v>
      </c>
      <c r="H35" s="146">
        <f t="shared" si="15"/>
        <v>0</v>
      </c>
      <c r="I35" s="146">
        <f t="shared" si="16"/>
        <v>0</v>
      </c>
      <c r="J35" s="146">
        <f t="shared" si="17"/>
        <v>0</v>
      </c>
      <c r="K35" s="146">
        <f t="shared" si="18"/>
        <v>0</v>
      </c>
      <c r="L35" s="146">
        <f t="shared" si="19"/>
        <v>0</v>
      </c>
      <c r="M35" s="146">
        <f t="shared" si="20"/>
        <v>0</v>
      </c>
      <c r="N35" s="147">
        <f t="shared" si="47"/>
        <v>0</v>
      </c>
      <c r="O35" s="147">
        <f t="shared" si="48"/>
        <v>0</v>
      </c>
      <c r="P35" s="147">
        <f t="shared" si="49"/>
        <v>0</v>
      </c>
      <c r="Q35" s="147">
        <f t="shared" si="50"/>
        <v>0</v>
      </c>
      <c r="R35" s="147">
        <f t="shared" si="51"/>
        <v>0</v>
      </c>
      <c r="S35" s="147">
        <f t="shared" si="52"/>
        <v>0</v>
      </c>
      <c r="T35" s="94"/>
      <c r="U35" s="95">
        <f t="shared" si="6"/>
        <v>0</v>
      </c>
      <c r="V35" s="95">
        <f t="shared" si="7"/>
        <v>0</v>
      </c>
      <c r="W35" s="95">
        <f t="shared" si="53"/>
        <v>0</v>
      </c>
      <c r="X35" s="94">
        <f t="shared" si="54"/>
        <v>0</v>
      </c>
      <c r="Y35" s="95">
        <f t="shared" si="53"/>
        <v>0</v>
      </c>
      <c r="Z35" s="96">
        <f t="shared" si="55"/>
        <v>0</v>
      </c>
      <c r="AA35" s="96">
        <f t="shared" si="56"/>
        <v>0</v>
      </c>
      <c r="AB35" s="94"/>
      <c r="AC35" s="95">
        <f t="shared" si="43"/>
        <v>0</v>
      </c>
      <c r="AD35" s="95">
        <f t="shared" si="44"/>
        <v>0</v>
      </c>
      <c r="AE35" s="95">
        <f t="shared" ref="AE35" si="115">AD35/4</f>
        <v>0</v>
      </c>
      <c r="AF35" s="94">
        <f t="shared" si="58"/>
        <v>0</v>
      </c>
      <c r="AG35" s="95">
        <f t="shared" ref="AG35" si="116">AF35/4</f>
        <v>0</v>
      </c>
      <c r="AH35" s="96">
        <f t="shared" si="60"/>
        <v>0</v>
      </c>
      <c r="AI35" s="96">
        <f t="shared" si="61"/>
        <v>0</v>
      </c>
      <c r="AJ35" s="94">
        <f>'DOE_BIL WAP Production Tool'!B43</f>
        <v>0</v>
      </c>
      <c r="AK35" s="95">
        <f t="shared" si="45"/>
        <v>0</v>
      </c>
      <c r="AL35" s="95">
        <f t="shared" si="46"/>
        <v>0</v>
      </c>
      <c r="AM35" s="95">
        <f t="shared" ref="AM35" si="117">AL35/4</f>
        <v>0</v>
      </c>
      <c r="AN35" s="94">
        <f t="shared" si="63"/>
        <v>0</v>
      </c>
      <c r="AO35" s="95">
        <f t="shared" ref="AO35" si="118">AN35/4</f>
        <v>0</v>
      </c>
      <c r="AP35" s="96">
        <f t="shared" si="65"/>
        <v>0</v>
      </c>
      <c r="AQ35" s="96">
        <f t="shared" si="66"/>
        <v>0</v>
      </c>
    </row>
    <row r="36" spans="1:43" x14ac:dyDescent="0.3">
      <c r="A36" s="91" t="s">
        <v>21</v>
      </c>
      <c r="B36" s="93">
        <f t="shared" si="37"/>
        <v>0</v>
      </c>
      <c r="C36" s="93">
        <f t="shared" si="38"/>
        <v>0</v>
      </c>
      <c r="D36" s="93">
        <f t="shared" si="39"/>
        <v>0</v>
      </c>
      <c r="E36" s="93">
        <f t="shared" si="40"/>
        <v>0</v>
      </c>
      <c r="F36" s="93">
        <f t="shared" si="41"/>
        <v>0</v>
      </c>
      <c r="G36" s="93">
        <f t="shared" si="42"/>
        <v>0</v>
      </c>
      <c r="H36" s="146">
        <f t="shared" si="15"/>
        <v>0</v>
      </c>
      <c r="I36" s="146">
        <f t="shared" si="16"/>
        <v>0</v>
      </c>
      <c r="J36" s="146">
        <f t="shared" si="17"/>
        <v>0</v>
      </c>
      <c r="K36" s="146">
        <f t="shared" si="18"/>
        <v>0</v>
      </c>
      <c r="L36" s="146">
        <f t="shared" si="19"/>
        <v>0</v>
      </c>
      <c r="M36" s="146">
        <f t="shared" si="20"/>
        <v>0</v>
      </c>
      <c r="N36" s="147">
        <f t="shared" si="47"/>
        <v>0</v>
      </c>
      <c r="O36" s="147">
        <f t="shared" si="48"/>
        <v>0</v>
      </c>
      <c r="P36" s="147">
        <f t="shared" si="49"/>
        <v>0</v>
      </c>
      <c r="Q36" s="147">
        <f t="shared" si="50"/>
        <v>0</v>
      </c>
      <c r="R36" s="147">
        <f t="shared" si="51"/>
        <v>0</v>
      </c>
      <c r="S36" s="147">
        <f t="shared" si="52"/>
        <v>0</v>
      </c>
      <c r="T36" s="94"/>
      <c r="U36" s="95">
        <f t="shared" si="6"/>
        <v>0</v>
      </c>
      <c r="V36" s="95">
        <f t="shared" si="7"/>
        <v>0</v>
      </c>
      <c r="W36" s="95">
        <f t="shared" si="53"/>
        <v>0</v>
      </c>
      <c r="X36" s="94">
        <f t="shared" si="54"/>
        <v>0</v>
      </c>
      <c r="Y36" s="95">
        <f t="shared" si="53"/>
        <v>0</v>
      </c>
      <c r="Z36" s="96">
        <f t="shared" si="55"/>
        <v>0</v>
      </c>
      <c r="AA36" s="96">
        <f t="shared" si="56"/>
        <v>0</v>
      </c>
      <c r="AB36" s="94"/>
      <c r="AC36" s="95">
        <f t="shared" si="43"/>
        <v>0</v>
      </c>
      <c r="AD36" s="95">
        <f t="shared" si="44"/>
        <v>0</v>
      </c>
      <c r="AE36" s="95">
        <f t="shared" ref="AE36" si="119">AD36/4</f>
        <v>0</v>
      </c>
      <c r="AF36" s="94">
        <f t="shared" si="58"/>
        <v>0</v>
      </c>
      <c r="AG36" s="95">
        <f t="shared" ref="AG36" si="120">AF36/4</f>
        <v>0</v>
      </c>
      <c r="AH36" s="96">
        <f t="shared" si="60"/>
        <v>0</v>
      </c>
      <c r="AI36" s="96">
        <f t="shared" si="61"/>
        <v>0</v>
      </c>
      <c r="AJ36" s="94">
        <f>'DOE_BIL WAP Production Tool'!B44</f>
        <v>0</v>
      </c>
      <c r="AK36" s="95">
        <f t="shared" si="45"/>
        <v>0</v>
      </c>
      <c r="AL36" s="95">
        <f t="shared" si="46"/>
        <v>0</v>
      </c>
      <c r="AM36" s="95">
        <f t="shared" ref="AM36" si="121">AL36/4</f>
        <v>0</v>
      </c>
      <c r="AN36" s="94">
        <f t="shared" si="63"/>
        <v>0</v>
      </c>
      <c r="AO36" s="95">
        <f t="shared" ref="AO36" si="122">AN36/4</f>
        <v>0</v>
      </c>
      <c r="AP36" s="96">
        <f t="shared" si="65"/>
        <v>0</v>
      </c>
      <c r="AQ36" s="96">
        <f t="shared" si="66"/>
        <v>0</v>
      </c>
    </row>
    <row r="37" spans="1:43" x14ac:dyDescent="0.3">
      <c r="A37" s="91" t="s">
        <v>22</v>
      </c>
      <c r="B37" s="93">
        <f t="shared" si="37"/>
        <v>0</v>
      </c>
      <c r="C37" s="93">
        <f t="shared" si="38"/>
        <v>0</v>
      </c>
      <c r="D37" s="93">
        <f t="shared" si="39"/>
        <v>0</v>
      </c>
      <c r="E37" s="93">
        <f t="shared" si="40"/>
        <v>0</v>
      </c>
      <c r="F37" s="93">
        <f t="shared" si="41"/>
        <v>0</v>
      </c>
      <c r="G37" s="93">
        <f t="shared" si="42"/>
        <v>0</v>
      </c>
      <c r="H37" s="146">
        <f t="shared" si="15"/>
        <v>0</v>
      </c>
      <c r="I37" s="146">
        <f t="shared" si="16"/>
        <v>0</v>
      </c>
      <c r="J37" s="146">
        <f t="shared" si="17"/>
        <v>0</v>
      </c>
      <c r="K37" s="146">
        <f t="shared" si="18"/>
        <v>0</v>
      </c>
      <c r="L37" s="146">
        <f t="shared" si="19"/>
        <v>0</v>
      </c>
      <c r="M37" s="146">
        <f t="shared" si="20"/>
        <v>0</v>
      </c>
      <c r="N37" s="147">
        <f t="shared" si="47"/>
        <v>0</v>
      </c>
      <c r="O37" s="147">
        <f t="shared" si="48"/>
        <v>0</v>
      </c>
      <c r="P37" s="147">
        <f t="shared" si="49"/>
        <v>0</v>
      </c>
      <c r="Q37" s="147">
        <f t="shared" si="50"/>
        <v>0</v>
      </c>
      <c r="R37" s="147">
        <f t="shared" si="51"/>
        <v>0</v>
      </c>
      <c r="S37" s="147">
        <f t="shared" si="52"/>
        <v>0</v>
      </c>
      <c r="T37" s="94"/>
      <c r="U37" s="95">
        <f t="shared" si="6"/>
        <v>0</v>
      </c>
      <c r="V37" s="95">
        <f t="shared" si="7"/>
        <v>0</v>
      </c>
      <c r="W37" s="95">
        <f t="shared" si="53"/>
        <v>0</v>
      </c>
      <c r="X37" s="94">
        <f t="shared" si="54"/>
        <v>0</v>
      </c>
      <c r="Y37" s="95">
        <f t="shared" si="53"/>
        <v>0</v>
      </c>
      <c r="Z37" s="96">
        <f t="shared" si="55"/>
        <v>0</v>
      </c>
      <c r="AA37" s="96">
        <f t="shared" si="56"/>
        <v>0</v>
      </c>
      <c r="AB37" s="94"/>
      <c r="AC37" s="95">
        <f t="shared" si="43"/>
        <v>0</v>
      </c>
      <c r="AD37" s="95">
        <f t="shared" si="44"/>
        <v>0</v>
      </c>
      <c r="AE37" s="95">
        <f t="shared" ref="AE37" si="123">AD37/4</f>
        <v>0</v>
      </c>
      <c r="AF37" s="94">
        <f t="shared" si="58"/>
        <v>0</v>
      </c>
      <c r="AG37" s="95">
        <f t="shared" ref="AG37" si="124">AF37/4</f>
        <v>0</v>
      </c>
      <c r="AH37" s="96">
        <f t="shared" si="60"/>
        <v>0</v>
      </c>
      <c r="AI37" s="96">
        <f t="shared" si="61"/>
        <v>0</v>
      </c>
      <c r="AJ37" s="94">
        <f>'DOE_BIL WAP Production Tool'!B45</f>
        <v>0</v>
      </c>
      <c r="AK37" s="95">
        <f t="shared" si="45"/>
        <v>0</v>
      </c>
      <c r="AL37" s="95">
        <f t="shared" si="46"/>
        <v>0</v>
      </c>
      <c r="AM37" s="95">
        <f t="shared" ref="AM37" si="125">AL37/4</f>
        <v>0</v>
      </c>
      <c r="AN37" s="94">
        <f t="shared" si="63"/>
        <v>0</v>
      </c>
      <c r="AO37" s="95">
        <f t="shared" ref="AO37" si="126">AN37/4</f>
        <v>0</v>
      </c>
      <c r="AP37" s="96">
        <f t="shared" si="65"/>
        <v>0</v>
      </c>
      <c r="AQ37" s="96">
        <f t="shared" si="66"/>
        <v>0</v>
      </c>
    </row>
    <row r="38" spans="1:43" x14ac:dyDescent="0.3">
      <c r="A38" s="91" t="s">
        <v>23</v>
      </c>
      <c r="B38" s="93">
        <f t="shared" si="37"/>
        <v>0</v>
      </c>
      <c r="C38" s="93">
        <f t="shared" si="38"/>
        <v>0</v>
      </c>
      <c r="D38" s="93">
        <f t="shared" si="39"/>
        <v>0</v>
      </c>
      <c r="E38" s="93">
        <f t="shared" si="40"/>
        <v>0</v>
      </c>
      <c r="F38" s="93">
        <f t="shared" si="41"/>
        <v>0</v>
      </c>
      <c r="G38" s="93">
        <f t="shared" si="42"/>
        <v>0</v>
      </c>
      <c r="H38" s="146">
        <f t="shared" si="15"/>
        <v>0</v>
      </c>
      <c r="I38" s="146">
        <f t="shared" si="16"/>
        <v>0</v>
      </c>
      <c r="J38" s="146">
        <f t="shared" si="17"/>
        <v>0</v>
      </c>
      <c r="K38" s="146">
        <f t="shared" si="18"/>
        <v>0</v>
      </c>
      <c r="L38" s="146">
        <f t="shared" si="19"/>
        <v>0</v>
      </c>
      <c r="M38" s="146">
        <f t="shared" si="20"/>
        <v>0</v>
      </c>
      <c r="N38" s="147">
        <f t="shared" si="47"/>
        <v>0</v>
      </c>
      <c r="O38" s="147">
        <f t="shared" si="48"/>
        <v>0</v>
      </c>
      <c r="P38" s="147">
        <f t="shared" si="49"/>
        <v>0</v>
      </c>
      <c r="Q38" s="147">
        <f t="shared" si="50"/>
        <v>0</v>
      </c>
      <c r="R38" s="147">
        <f t="shared" si="51"/>
        <v>0</v>
      </c>
      <c r="S38" s="147">
        <f t="shared" si="52"/>
        <v>0</v>
      </c>
      <c r="T38" s="94"/>
      <c r="U38" s="95">
        <f t="shared" si="6"/>
        <v>0</v>
      </c>
      <c r="V38" s="95">
        <f t="shared" si="7"/>
        <v>0</v>
      </c>
      <c r="W38" s="95">
        <f t="shared" si="53"/>
        <v>0</v>
      </c>
      <c r="X38" s="94">
        <f t="shared" si="54"/>
        <v>0</v>
      </c>
      <c r="Y38" s="95">
        <f t="shared" si="53"/>
        <v>0</v>
      </c>
      <c r="Z38" s="96">
        <f t="shared" si="55"/>
        <v>0</v>
      </c>
      <c r="AA38" s="96">
        <f t="shared" si="56"/>
        <v>0</v>
      </c>
      <c r="AB38" s="94"/>
      <c r="AC38" s="95">
        <f t="shared" si="43"/>
        <v>0</v>
      </c>
      <c r="AD38" s="95">
        <f t="shared" si="44"/>
        <v>0</v>
      </c>
      <c r="AE38" s="95">
        <f t="shared" ref="AE38" si="127">AD38/4</f>
        <v>0</v>
      </c>
      <c r="AF38" s="94">
        <f t="shared" si="58"/>
        <v>0</v>
      </c>
      <c r="AG38" s="95">
        <f t="shared" ref="AG38" si="128">AF38/4</f>
        <v>0</v>
      </c>
      <c r="AH38" s="96">
        <f t="shared" si="60"/>
        <v>0</v>
      </c>
      <c r="AI38" s="96">
        <f t="shared" si="61"/>
        <v>0</v>
      </c>
      <c r="AJ38" s="94">
        <f>'DOE_BIL WAP Production Tool'!B46</f>
        <v>0</v>
      </c>
      <c r="AK38" s="95">
        <f t="shared" si="45"/>
        <v>0</v>
      </c>
      <c r="AL38" s="95">
        <f t="shared" si="46"/>
        <v>0</v>
      </c>
      <c r="AM38" s="95">
        <f t="shared" ref="AM38" si="129">AL38/4</f>
        <v>0</v>
      </c>
      <c r="AN38" s="94">
        <f t="shared" si="63"/>
        <v>0</v>
      </c>
      <c r="AO38" s="95">
        <f t="shared" ref="AO38" si="130">AN38/4</f>
        <v>0</v>
      </c>
      <c r="AP38" s="96">
        <f t="shared" si="65"/>
        <v>0</v>
      </c>
      <c r="AQ38" s="96">
        <f t="shared" si="66"/>
        <v>0</v>
      </c>
    </row>
    <row r="39" spans="1:43" x14ac:dyDescent="0.3">
      <c r="A39" s="91" t="s">
        <v>24</v>
      </c>
      <c r="B39" s="93">
        <f t="shared" si="37"/>
        <v>0</v>
      </c>
      <c r="C39" s="93">
        <f t="shared" si="38"/>
        <v>0</v>
      </c>
      <c r="D39" s="93">
        <f t="shared" si="39"/>
        <v>0</v>
      </c>
      <c r="E39" s="93">
        <f t="shared" si="40"/>
        <v>0</v>
      </c>
      <c r="F39" s="93">
        <f t="shared" si="41"/>
        <v>0</v>
      </c>
      <c r="G39" s="93">
        <f t="shared" si="42"/>
        <v>0</v>
      </c>
      <c r="H39" s="146">
        <f t="shared" si="15"/>
        <v>0</v>
      </c>
      <c r="I39" s="146">
        <f t="shared" si="16"/>
        <v>0</v>
      </c>
      <c r="J39" s="146">
        <f t="shared" si="17"/>
        <v>0</v>
      </c>
      <c r="K39" s="146">
        <f t="shared" si="18"/>
        <v>0</v>
      </c>
      <c r="L39" s="146">
        <f t="shared" si="19"/>
        <v>0</v>
      </c>
      <c r="M39" s="146">
        <f t="shared" si="20"/>
        <v>0</v>
      </c>
      <c r="N39" s="147">
        <f t="shared" si="47"/>
        <v>0</v>
      </c>
      <c r="O39" s="147">
        <f t="shared" si="48"/>
        <v>0</v>
      </c>
      <c r="P39" s="147">
        <f t="shared" si="49"/>
        <v>0</v>
      </c>
      <c r="Q39" s="147">
        <f t="shared" si="50"/>
        <v>0</v>
      </c>
      <c r="R39" s="147">
        <f t="shared" si="51"/>
        <v>0</v>
      </c>
      <c r="S39" s="147">
        <f t="shared" si="52"/>
        <v>0</v>
      </c>
      <c r="T39" s="94"/>
      <c r="U39" s="95">
        <f t="shared" si="6"/>
        <v>0</v>
      </c>
      <c r="V39" s="95">
        <f t="shared" si="7"/>
        <v>0</v>
      </c>
      <c r="W39" s="95">
        <f t="shared" si="53"/>
        <v>0</v>
      </c>
      <c r="X39" s="94">
        <f t="shared" si="54"/>
        <v>0</v>
      </c>
      <c r="Y39" s="95">
        <f t="shared" si="53"/>
        <v>0</v>
      </c>
      <c r="Z39" s="96">
        <f t="shared" si="55"/>
        <v>0</v>
      </c>
      <c r="AA39" s="96">
        <f t="shared" si="56"/>
        <v>0</v>
      </c>
      <c r="AB39" s="94"/>
      <c r="AC39" s="95">
        <f t="shared" si="43"/>
        <v>0</v>
      </c>
      <c r="AD39" s="95">
        <f t="shared" si="44"/>
        <v>0</v>
      </c>
      <c r="AE39" s="95">
        <f t="shared" ref="AE39" si="131">AD39/4</f>
        <v>0</v>
      </c>
      <c r="AF39" s="94">
        <f t="shared" si="58"/>
        <v>0</v>
      </c>
      <c r="AG39" s="95">
        <f t="shared" ref="AG39" si="132">AF39/4</f>
        <v>0</v>
      </c>
      <c r="AH39" s="96">
        <f t="shared" si="60"/>
        <v>0</v>
      </c>
      <c r="AI39" s="96">
        <f t="shared" si="61"/>
        <v>0</v>
      </c>
      <c r="AJ39" s="94">
        <f>'DOE_BIL WAP Production Tool'!B47</f>
        <v>0</v>
      </c>
      <c r="AK39" s="95">
        <f t="shared" si="45"/>
        <v>0</v>
      </c>
      <c r="AL39" s="95">
        <f t="shared" si="46"/>
        <v>0</v>
      </c>
      <c r="AM39" s="95">
        <f t="shared" ref="AM39" si="133">AL39/4</f>
        <v>0</v>
      </c>
      <c r="AN39" s="94">
        <f t="shared" si="63"/>
        <v>0</v>
      </c>
      <c r="AO39" s="95">
        <f t="shared" ref="AO39" si="134">AN39/4</f>
        <v>0</v>
      </c>
      <c r="AP39" s="96">
        <f t="shared" si="65"/>
        <v>0</v>
      </c>
      <c r="AQ39" s="96">
        <f t="shared" si="66"/>
        <v>0</v>
      </c>
    </row>
    <row r="40" spans="1:43" x14ac:dyDescent="0.3">
      <c r="A40" s="91" t="s">
        <v>25</v>
      </c>
      <c r="B40" s="93">
        <f t="shared" si="37"/>
        <v>0</v>
      </c>
      <c r="C40" s="93">
        <f t="shared" si="38"/>
        <v>0</v>
      </c>
      <c r="D40" s="93">
        <f t="shared" si="39"/>
        <v>0</v>
      </c>
      <c r="E40" s="93">
        <f t="shared" si="40"/>
        <v>0</v>
      </c>
      <c r="F40" s="93">
        <f t="shared" si="41"/>
        <v>0</v>
      </c>
      <c r="G40" s="93">
        <f t="shared" si="42"/>
        <v>0</v>
      </c>
      <c r="H40" s="146">
        <f t="shared" si="15"/>
        <v>0</v>
      </c>
      <c r="I40" s="146">
        <f t="shared" si="16"/>
        <v>0</v>
      </c>
      <c r="J40" s="146">
        <f t="shared" si="17"/>
        <v>0</v>
      </c>
      <c r="K40" s="146">
        <f t="shared" si="18"/>
        <v>0</v>
      </c>
      <c r="L40" s="146">
        <f t="shared" si="19"/>
        <v>0</v>
      </c>
      <c r="M40" s="146">
        <f t="shared" si="20"/>
        <v>0</v>
      </c>
      <c r="N40" s="147">
        <f t="shared" si="47"/>
        <v>0</v>
      </c>
      <c r="O40" s="147">
        <f t="shared" si="48"/>
        <v>0</v>
      </c>
      <c r="P40" s="147">
        <f t="shared" si="49"/>
        <v>0</v>
      </c>
      <c r="Q40" s="147">
        <f t="shared" si="50"/>
        <v>0</v>
      </c>
      <c r="R40" s="147">
        <f t="shared" si="51"/>
        <v>0</v>
      </c>
      <c r="S40" s="147">
        <f t="shared" si="52"/>
        <v>0</v>
      </c>
      <c r="T40" s="94"/>
      <c r="U40" s="95">
        <f t="shared" si="6"/>
        <v>0</v>
      </c>
      <c r="V40" s="95">
        <f t="shared" si="7"/>
        <v>0</v>
      </c>
      <c r="W40" s="95">
        <f t="shared" si="53"/>
        <v>0</v>
      </c>
      <c r="X40" s="94">
        <f t="shared" si="54"/>
        <v>0</v>
      </c>
      <c r="Y40" s="95">
        <f t="shared" si="53"/>
        <v>0</v>
      </c>
      <c r="Z40" s="96">
        <f t="shared" si="55"/>
        <v>0</v>
      </c>
      <c r="AA40" s="96">
        <f t="shared" si="56"/>
        <v>0</v>
      </c>
      <c r="AB40" s="94"/>
      <c r="AC40" s="95">
        <f t="shared" si="43"/>
        <v>0</v>
      </c>
      <c r="AD40" s="95">
        <f t="shared" si="44"/>
        <v>0</v>
      </c>
      <c r="AE40" s="95">
        <f t="shared" ref="AE40" si="135">AD40/4</f>
        <v>0</v>
      </c>
      <c r="AF40" s="94">
        <f t="shared" si="58"/>
        <v>0</v>
      </c>
      <c r="AG40" s="95">
        <f t="shared" ref="AG40" si="136">AF40/4</f>
        <v>0</v>
      </c>
      <c r="AH40" s="96">
        <f t="shared" si="60"/>
        <v>0</v>
      </c>
      <c r="AI40" s="96">
        <f t="shared" si="61"/>
        <v>0</v>
      </c>
      <c r="AJ40" s="94">
        <f>'DOE_BIL WAP Production Tool'!B48</f>
        <v>0</v>
      </c>
      <c r="AK40" s="95">
        <f t="shared" si="45"/>
        <v>0</v>
      </c>
      <c r="AL40" s="95">
        <f t="shared" si="46"/>
        <v>0</v>
      </c>
      <c r="AM40" s="95">
        <f t="shared" ref="AM40" si="137">AL40/4</f>
        <v>0</v>
      </c>
      <c r="AN40" s="94">
        <f t="shared" si="63"/>
        <v>0</v>
      </c>
      <c r="AO40" s="95">
        <f t="shared" ref="AO40" si="138">AN40/4</f>
        <v>0</v>
      </c>
      <c r="AP40" s="96">
        <f t="shared" si="65"/>
        <v>0</v>
      </c>
      <c r="AQ40" s="96">
        <f t="shared" si="66"/>
        <v>0</v>
      </c>
    </row>
    <row r="41" spans="1:43" ht="14.4" hidden="1" customHeight="1" x14ac:dyDescent="0.3">
      <c r="A41" s="140" t="s">
        <v>26</v>
      </c>
      <c r="C41" s="85"/>
      <c r="D41" s="85"/>
      <c r="E41" s="85"/>
      <c r="G41" s="85"/>
      <c r="H41" s="85"/>
      <c r="I41" s="85"/>
      <c r="T41" s="141"/>
      <c r="U41" s="142">
        <f t="shared" si="6"/>
        <v>0</v>
      </c>
      <c r="V41" s="142">
        <f t="shared" si="7"/>
        <v>0</v>
      </c>
      <c r="W41" s="142">
        <f t="shared" si="53"/>
        <v>0</v>
      </c>
      <c r="X41" s="143">
        <f t="shared" si="54"/>
        <v>0</v>
      </c>
      <c r="Y41" s="142">
        <f t="shared" si="53"/>
        <v>0</v>
      </c>
      <c r="Z41" s="144">
        <f t="shared" si="55"/>
        <v>0</v>
      </c>
      <c r="AA41" s="145">
        <f t="shared" si="56"/>
        <v>0</v>
      </c>
      <c r="AB41" s="141"/>
      <c r="AC41" s="142">
        <f t="shared" si="43"/>
        <v>0</v>
      </c>
      <c r="AD41" s="142">
        <f t="shared" si="44"/>
        <v>0</v>
      </c>
      <c r="AE41" s="142">
        <f t="shared" ref="AE41" si="139">AD41/4</f>
        <v>0</v>
      </c>
      <c r="AF41" s="143">
        <f t="shared" si="58"/>
        <v>0</v>
      </c>
      <c r="AG41" s="142">
        <f t="shared" ref="AG41" si="140">AF41/4</f>
        <v>0</v>
      </c>
      <c r="AH41" s="144">
        <f t="shared" si="60"/>
        <v>0</v>
      </c>
      <c r="AI41" s="145">
        <f t="shared" si="61"/>
        <v>0</v>
      </c>
      <c r="AJ41" s="141"/>
      <c r="AK41" s="142">
        <f t="shared" si="45"/>
        <v>0</v>
      </c>
      <c r="AL41" s="142">
        <f t="shared" si="46"/>
        <v>0</v>
      </c>
      <c r="AM41" s="142">
        <f t="shared" ref="AM41" si="141">AL41/4</f>
        <v>0</v>
      </c>
      <c r="AN41" s="143">
        <f t="shared" si="63"/>
        <v>0</v>
      </c>
      <c r="AO41" s="142">
        <f t="shared" ref="AO41" si="142">AN41/4</f>
        <v>0</v>
      </c>
      <c r="AP41" s="144">
        <f t="shared" si="65"/>
        <v>0</v>
      </c>
      <c r="AQ41" s="145">
        <f t="shared" si="66"/>
        <v>0</v>
      </c>
    </row>
    <row r="42" spans="1:43" ht="14.4" hidden="1" customHeight="1" x14ac:dyDescent="0.3">
      <c r="A42" s="127" t="s">
        <v>27</v>
      </c>
      <c r="C42" s="85"/>
      <c r="D42" s="85"/>
      <c r="E42" s="85"/>
      <c r="G42" s="85"/>
      <c r="H42" s="85"/>
      <c r="I42" s="85"/>
      <c r="T42" s="98"/>
      <c r="U42" s="89">
        <f t="shared" si="6"/>
        <v>0</v>
      </c>
      <c r="V42" s="89">
        <f t="shared" si="7"/>
        <v>0</v>
      </c>
      <c r="W42" s="89">
        <f t="shared" si="53"/>
        <v>0</v>
      </c>
      <c r="X42" s="86">
        <f t="shared" si="54"/>
        <v>0</v>
      </c>
      <c r="Y42" s="89">
        <f t="shared" si="53"/>
        <v>0</v>
      </c>
      <c r="Z42" s="92">
        <f t="shared" si="55"/>
        <v>0</v>
      </c>
      <c r="AA42" s="99">
        <f t="shared" si="56"/>
        <v>0</v>
      </c>
      <c r="AB42" s="98"/>
      <c r="AC42" s="89">
        <f t="shared" si="43"/>
        <v>0</v>
      </c>
      <c r="AD42" s="89">
        <f t="shared" si="44"/>
        <v>0</v>
      </c>
      <c r="AE42" s="89">
        <f t="shared" ref="AE42" si="143">AD42/4</f>
        <v>0</v>
      </c>
      <c r="AF42" s="86">
        <f t="shared" si="58"/>
        <v>0</v>
      </c>
      <c r="AG42" s="89">
        <f t="shared" ref="AG42" si="144">AF42/4</f>
        <v>0</v>
      </c>
      <c r="AH42" s="92">
        <f t="shared" si="60"/>
        <v>0</v>
      </c>
      <c r="AI42" s="99">
        <f t="shared" si="61"/>
        <v>0</v>
      </c>
      <c r="AJ42" s="98"/>
      <c r="AK42" s="89">
        <f t="shared" si="45"/>
        <v>0</v>
      </c>
      <c r="AL42" s="89">
        <f t="shared" si="46"/>
        <v>0</v>
      </c>
      <c r="AM42" s="89">
        <f t="shared" ref="AM42" si="145">AL42/4</f>
        <v>0</v>
      </c>
      <c r="AN42" s="86">
        <f t="shared" si="63"/>
        <v>0</v>
      </c>
      <c r="AO42" s="89">
        <f t="shared" ref="AO42" si="146">AN42/4</f>
        <v>0</v>
      </c>
      <c r="AP42" s="92">
        <f t="shared" si="65"/>
        <v>0</v>
      </c>
      <c r="AQ42" s="99">
        <f t="shared" si="66"/>
        <v>0</v>
      </c>
    </row>
    <row r="43" spans="1:43" ht="14.4" hidden="1" customHeight="1" x14ac:dyDescent="0.3">
      <c r="A43" s="127" t="s">
        <v>28</v>
      </c>
      <c r="C43" s="85"/>
      <c r="D43" s="85"/>
      <c r="E43" s="85"/>
      <c r="G43" s="85"/>
      <c r="H43" s="85"/>
      <c r="I43" s="85"/>
      <c r="T43" s="98"/>
      <c r="U43" s="89">
        <f t="shared" si="6"/>
        <v>0</v>
      </c>
      <c r="V43" s="89">
        <f t="shared" si="7"/>
        <v>0</v>
      </c>
      <c r="W43" s="89">
        <f t="shared" si="53"/>
        <v>0</v>
      </c>
      <c r="X43" s="86">
        <f t="shared" si="54"/>
        <v>0</v>
      </c>
      <c r="Y43" s="89">
        <f t="shared" si="53"/>
        <v>0</v>
      </c>
      <c r="Z43" s="92">
        <f t="shared" si="55"/>
        <v>0</v>
      </c>
      <c r="AA43" s="99">
        <f t="shared" si="56"/>
        <v>0</v>
      </c>
      <c r="AB43" s="98"/>
      <c r="AC43" s="89">
        <f t="shared" si="43"/>
        <v>0</v>
      </c>
      <c r="AD43" s="89">
        <f t="shared" si="44"/>
        <v>0</v>
      </c>
      <c r="AE43" s="89">
        <f t="shared" ref="AE43" si="147">AD43/4</f>
        <v>0</v>
      </c>
      <c r="AF43" s="86">
        <f t="shared" si="58"/>
        <v>0</v>
      </c>
      <c r="AG43" s="89">
        <f t="shared" ref="AG43" si="148">AF43/4</f>
        <v>0</v>
      </c>
      <c r="AH43" s="92">
        <f t="shared" si="60"/>
        <v>0</v>
      </c>
      <c r="AI43" s="99">
        <f t="shared" si="61"/>
        <v>0</v>
      </c>
      <c r="AJ43" s="98"/>
      <c r="AK43" s="89">
        <f t="shared" si="45"/>
        <v>0</v>
      </c>
      <c r="AL43" s="89">
        <f t="shared" si="46"/>
        <v>0</v>
      </c>
      <c r="AM43" s="89">
        <f t="shared" ref="AM43" si="149">AL43/4</f>
        <v>0</v>
      </c>
      <c r="AN43" s="86">
        <f t="shared" si="63"/>
        <v>0</v>
      </c>
      <c r="AO43" s="89">
        <f t="shared" ref="AO43" si="150">AN43/4</f>
        <v>0</v>
      </c>
      <c r="AP43" s="92">
        <f t="shared" si="65"/>
        <v>0</v>
      </c>
      <c r="AQ43" s="99">
        <f t="shared" si="66"/>
        <v>0</v>
      </c>
    </row>
    <row r="44" spans="1:43" ht="14.4" hidden="1" customHeight="1" x14ac:dyDescent="0.3">
      <c r="A44" s="127" t="s">
        <v>29</v>
      </c>
      <c r="C44" s="85"/>
      <c r="D44" s="85"/>
      <c r="E44" s="85"/>
      <c r="G44" s="85"/>
      <c r="H44" s="85"/>
      <c r="I44" s="85"/>
      <c r="T44" s="98"/>
      <c r="U44" s="89">
        <f t="shared" si="6"/>
        <v>0</v>
      </c>
      <c r="V44" s="89">
        <f t="shared" si="7"/>
        <v>0</v>
      </c>
      <c r="W44" s="89">
        <f t="shared" si="53"/>
        <v>0</v>
      </c>
      <c r="X44" s="86">
        <f t="shared" si="54"/>
        <v>0</v>
      </c>
      <c r="Y44" s="89">
        <f t="shared" si="53"/>
        <v>0</v>
      </c>
      <c r="Z44" s="92">
        <f t="shared" si="55"/>
        <v>0</v>
      </c>
      <c r="AA44" s="99">
        <f t="shared" si="56"/>
        <v>0</v>
      </c>
      <c r="AB44" s="98"/>
      <c r="AC44" s="89">
        <f t="shared" si="43"/>
        <v>0</v>
      </c>
      <c r="AD44" s="89">
        <f t="shared" si="44"/>
        <v>0</v>
      </c>
      <c r="AE44" s="89">
        <f t="shared" ref="AE44" si="151">AD44/4</f>
        <v>0</v>
      </c>
      <c r="AF44" s="86">
        <f t="shared" si="58"/>
        <v>0</v>
      </c>
      <c r="AG44" s="89">
        <f t="shared" ref="AG44" si="152">AF44/4</f>
        <v>0</v>
      </c>
      <c r="AH44" s="92">
        <f t="shared" si="60"/>
        <v>0</v>
      </c>
      <c r="AI44" s="99">
        <f t="shared" si="61"/>
        <v>0</v>
      </c>
      <c r="AJ44" s="98"/>
      <c r="AK44" s="89">
        <f t="shared" si="45"/>
        <v>0</v>
      </c>
      <c r="AL44" s="89">
        <f t="shared" si="46"/>
        <v>0</v>
      </c>
      <c r="AM44" s="89">
        <f t="shared" ref="AM44" si="153">AL44/4</f>
        <v>0</v>
      </c>
      <c r="AN44" s="86">
        <f t="shared" si="63"/>
        <v>0</v>
      </c>
      <c r="AO44" s="89">
        <f t="shared" ref="AO44" si="154">AN44/4</f>
        <v>0</v>
      </c>
      <c r="AP44" s="92">
        <f t="shared" si="65"/>
        <v>0</v>
      </c>
      <c r="AQ44" s="99">
        <f t="shared" si="66"/>
        <v>0</v>
      </c>
    </row>
    <row r="45" spans="1:43" ht="14.4" hidden="1" customHeight="1" x14ac:dyDescent="0.3">
      <c r="A45" s="127" t="s">
        <v>30</v>
      </c>
      <c r="C45" s="85"/>
      <c r="D45" s="85"/>
      <c r="E45" s="85"/>
      <c r="G45" s="85"/>
      <c r="H45" s="85"/>
      <c r="I45" s="85"/>
      <c r="T45" s="98"/>
      <c r="U45" s="89">
        <f t="shared" si="6"/>
        <v>0</v>
      </c>
      <c r="V45" s="89">
        <f t="shared" si="7"/>
        <v>0</v>
      </c>
      <c r="W45" s="89">
        <f>V45/3</f>
        <v>0</v>
      </c>
      <c r="X45" s="86">
        <f t="shared" si="54"/>
        <v>0</v>
      </c>
      <c r="Y45" s="89">
        <f>X45/3</f>
        <v>0</v>
      </c>
      <c r="Z45" s="92">
        <f t="shared" si="55"/>
        <v>0</v>
      </c>
      <c r="AA45" s="99">
        <f t="shared" si="56"/>
        <v>0</v>
      </c>
      <c r="AB45" s="98"/>
      <c r="AC45" s="89">
        <f t="shared" si="43"/>
        <v>0</v>
      </c>
      <c r="AD45" s="89">
        <f t="shared" si="44"/>
        <v>0</v>
      </c>
      <c r="AE45" s="89">
        <f>AD45/3</f>
        <v>0</v>
      </c>
      <c r="AF45" s="86">
        <f t="shared" si="58"/>
        <v>0</v>
      </c>
      <c r="AG45" s="89">
        <f>AF45/3</f>
        <v>0</v>
      </c>
      <c r="AH45" s="92">
        <f t="shared" si="60"/>
        <v>0</v>
      </c>
      <c r="AI45" s="99">
        <f t="shared" si="61"/>
        <v>0</v>
      </c>
      <c r="AJ45" s="98"/>
      <c r="AK45" s="89">
        <f t="shared" si="45"/>
        <v>0</v>
      </c>
      <c r="AL45" s="89">
        <f t="shared" si="46"/>
        <v>0</v>
      </c>
      <c r="AM45" s="89">
        <f>AL45/3</f>
        <v>0</v>
      </c>
      <c r="AN45" s="86">
        <f t="shared" si="63"/>
        <v>0</v>
      </c>
      <c r="AO45" s="89">
        <f>AN45/3</f>
        <v>0</v>
      </c>
      <c r="AP45" s="92">
        <f t="shared" si="65"/>
        <v>0</v>
      </c>
      <c r="AQ45" s="99">
        <f t="shared" si="66"/>
        <v>0</v>
      </c>
    </row>
    <row r="46" spans="1:43" ht="14.4" hidden="1" customHeight="1" x14ac:dyDescent="0.3">
      <c r="A46" s="127" t="s">
        <v>31</v>
      </c>
      <c r="C46" s="85"/>
      <c r="D46" s="85"/>
      <c r="E46" s="85"/>
      <c r="G46" s="85"/>
      <c r="H46" s="85"/>
      <c r="I46" s="85"/>
      <c r="T46" s="98"/>
      <c r="U46" s="89">
        <f t="shared" si="6"/>
        <v>0</v>
      </c>
      <c r="V46" s="89">
        <f t="shared" si="7"/>
        <v>0</v>
      </c>
      <c r="W46" s="89">
        <f>V46/2.5</f>
        <v>0</v>
      </c>
      <c r="X46" s="86">
        <f t="shared" si="54"/>
        <v>0</v>
      </c>
      <c r="Y46" s="89">
        <f>X46/2.5</f>
        <v>0</v>
      </c>
      <c r="Z46" s="92">
        <f t="shared" si="55"/>
        <v>0</v>
      </c>
      <c r="AA46" s="99">
        <f t="shared" si="56"/>
        <v>0</v>
      </c>
      <c r="AB46" s="98"/>
      <c r="AC46" s="89">
        <f t="shared" si="43"/>
        <v>0</v>
      </c>
      <c r="AD46" s="89">
        <f t="shared" si="44"/>
        <v>0</v>
      </c>
      <c r="AE46" s="89">
        <f>AD46/2.5</f>
        <v>0</v>
      </c>
      <c r="AF46" s="86">
        <f t="shared" si="58"/>
        <v>0</v>
      </c>
      <c r="AG46" s="89">
        <f>AF46/2.5</f>
        <v>0</v>
      </c>
      <c r="AH46" s="92">
        <f t="shared" si="60"/>
        <v>0</v>
      </c>
      <c r="AI46" s="99">
        <f t="shared" si="61"/>
        <v>0</v>
      </c>
      <c r="AJ46" s="98"/>
      <c r="AK46" s="89">
        <f t="shared" si="45"/>
        <v>0</v>
      </c>
      <c r="AL46" s="89">
        <f t="shared" si="46"/>
        <v>0</v>
      </c>
      <c r="AM46" s="89">
        <f>AL46/2.5</f>
        <v>0</v>
      </c>
      <c r="AN46" s="86">
        <f t="shared" si="63"/>
        <v>0</v>
      </c>
      <c r="AO46" s="89">
        <f>AN46/2.5</f>
        <v>0</v>
      </c>
      <c r="AP46" s="92">
        <f t="shared" si="65"/>
        <v>0</v>
      </c>
      <c r="AQ46" s="99">
        <f t="shared" si="66"/>
        <v>0</v>
      </c>
    </row>
    <row r="47" spans="1:43" ht="14.4" hidden="1" customHeight="1" x14ac:dyDescent="0.3">
      <c r="A47" s="126">
        <v>46023</v>
      </c>
      <c r="C47" s="85"/>
      <c r="D47" s="85"/>
      <c r="E47" s="85"/>
      <c r="G47" s="85"/>
      <c r="H47" s="85"/>
      <c r="I47" s="85"/>
      <c r="T47" s="98"/>
      <c r="U47" s="89">
        <f t="shared" si="6"/>
        <v>0</v>
      </c>
      <c r="V47" s="89">
        <f t="shared" si="7"/>
        <v>0</v>
      </c>
      <c r="W47" s="89">
        <f t="shared" si="53"/>
        <v>0</v>
      </c>
      <c r="X47" s="86">
        <f t="shared" si="54"/>
        <v>0</v>
      </c>
      <c r="Y47" s="89">
        <f t="shared" si="53"/>
        <v>0</v>
      </c>
      <c r="Z47" s="92">
        <f t="shared" si="55"/>
        <v>0</v>
      </c>
      <c r="AA47" s="99">
        <f t="shared" si="56"/>
        <v>0</v>
      </c>
      <c r="AB47" s="98"/>
      <c r="AC47" s="89">
        <f t="shared" si="43"/>
        <v>0</v>
      </c>
      <c r="AD47" s="89">
        <f t="shared" si="44"/>
        <v>0</v>
      </c>
      <c r="AE47" s="89">
        <f t="shared" ref="AE47" si="155">AD47/4</f>
        <v>0</v>
      </c>
      <c r="AF47" s="86">
        <f t="shared" si="58"/>
        <v>0</v>
      </c>
      <c r="AG47" s="89">
        <f t="shared" ref="AG47" si="156">AF47/4</f>
        <v>0</v>
      </c>
      <c r="AH47" s="92">
        <f t="shared" si="60"/>
        <v>0</v>
      </c>
      <c r="AI47" s="99">
        <f t="shared" si="61"/>
        <v>0</v>
      </c>
      <c r="AJ47" s="98"/>
      <c r="AK47" s="89">
        <f t="shared" si="45"/>
        <v>0</v>
      </c>
      <c r="AL47" s="89">
        <f t="shared" si="46"/>
        <v>0</v>
      </c>
      <c r="AM47" s="89">
        <f t="shared" ref="AM47" si="157">AL47/4</f>
        <v>0</v>
      </c>
      <c r="AN47" s="86">
        <f t="shared" si="63"/>
        <v>0</v>
      </c>
      <c r="AO47" s="89">
        <f t="shared" ref="AO47" si="158">AN47/4</f>
        <v>0</v>
      </c>
      <c r="AP47" s="92">
        <f t="shared" si="65"/>
        <v>0</v>
      </c>
      <c r="AQ47" s="99">
        <f t="shared" si="66"/>
        <v>0</v>
      </c>
    </row>
    <row r="48" spans="1:43" ht="14.4" hidden="1" customHeight="1" x14ac:dyDescent="0.3">
      <c r="A48" s="127" t="s">
        <v>21</v>
      </c>
      <c r="C48" s="85"/>
      <c r="D48" s="85"/>
      <c r="E48" s="85"/>
      <c r="G48" s="85"/>
      <c r="H48" s="85"/>
      <c r="I48" s="85"/>
      <c r="T48" s="98"/>
      <c r="U48" s="89">
        <f t="shared" si="6"/>
        <v>0</v>
      </c>
      <c r="V48" s="89">
        <f t="shared" si="7"/>
        <v>0</v>
      </c>
      <c r="W48" s="89">
        <f t="shared" si="53"/>
        <v>0</v>
      </c>
      <c r="X48" s="86">
        <f t="shared" si="54"/>
        <v>0</v>
      </c>
      <c r="Y48" s="89">
        <f t="shared" si="53"/>
        <v>0</v>
      </c>
      <c r="Z48" s="92">
        <f t="shared" si="55"/>
        <v>0</v>
      </c>
      <c r="AA48" s="99">
        <f t="shared" si="56"/>
        <v>0</v>
      </c>
      <c r="AB48" s="98"/>
      <c r="AC48" s="89">
        <f t="shared" si="43"/>
        <v>0</v>
      </c>
      <c r="AD48" s="89">
        <f t="shared" si="44"/>
        <v>0</v>
      </c>
      <c r="AE48" s="89">
        <f t="shared" ref="AE48" si="159">AD48/4</f>
        <v>0</v>
      </c>
      <c r="AF48" s="86">
        <f t="shared" si="58"/>
        <v>0</v>
      </c>
      <c r="AG48" s="89">
        <f t="shared" ref="AG48" si="160">AF48/4</f>
        <v>0</v>
      </c>
      <c r="AH48" s="92">
        <f t="shared" si="60"/>
        <v>0</v>
      </c>
      <c r="AI48" s="99">
        <f t="shared" si="61"/>
        <v>0</v>
      </c>
      <c r="AJ48" s="98"/>
      <c r="AK48" s="89">
        <f t="shared" si="45"/>
        <v>0</v>
      </c>
      <c r="AL48" s="89">
        <f t="shared" si="46"/>
        <v>0</v>
      </c>
      <c r="AM48" s="89">
        <f t="shared" ref="AM48" si="161">AL48/4</f>
        <v>0</v>
      </c>
      <c r="AN48" s="86">
        <f t="shared" si="63"/>
        <v>0</v>
      </c>
      <c r="AO48" s="89">
        <f t="shared" ref="AO48" si="162">AN48/4</f>
        <v>0</v>
      </c>
      <c r="AP48" s="92">
        <f t="shared" si="65"/>
        <v>0</v>
      </c>
      <c r="AQ48" s="99">
        <f t="shared" si="66"/>
        <v>0</v>
      </c>
    </row>
    <row r="49" spans="1:43" ht="14.4" hidden="1" customHeight="1" x14ac:dyDescent="0.3">
      <c r="A49" s="127" t="s">
        <v>22</v>
      </c>
      <c r="C49" s="85"/>
      <c r="D49" s="85"/>
      <c r="E49" s="85"/>
      <c r="G49" s="85"/>
      <c r="H49" s="85"/>
      <c r="I49" s="85"/>
      <c r="T49" s="98"/>
      <c r="U49" s="89">
        <f t="shared" si="6"/>
        <v>0</v>
      </c>
      <c r="V49" s="89">
        <f t="shared" si="7"/>
        <v>0</v>
      </c>
      <c r="W49" s="89">
        <f t="shared" si="53"/>
        <v>0</v>
      </c>
      <c r="X49" s="86">
        <f t="shared" si="54"/>
        <v>0</v>
      </c>
      <c r="Y49" s="89">
        <f t="shared" si="53"/>
        <v>0</v>
      </c>
      <c r="Z49" s="92">
        <f t="shared" si="55"/>
        <v>0</v>
      </c>
      <c r="AA49" s="99">
        <f t="shared" si="56"/>
        <v>0</v>
      </c>
      <c r="AB49" s="98"/>
      <c r="AC49" s="89">
        <f t="shared" si="43"/>
        <v>0</v>
      </c>
      <c r="AD49" s="89">
        <f t="shared" si="44"/>
        <v>0</v>
      </c>
      <c r="AE49" s="89">
        <f t="shared" ref="AE49" si="163">AD49/4</f>
        <v>0</v>
      </c>
      <c r="AF49" s="86">
        <f t="shared" si="58"/>
        <v>0</v>
      </c>
      <c r="AG49" s="89">
        <f t="shared" ref="AG49" si="164">AF49/4</f>
        <v>0</v>
      </c>
      <c r="AH49" s="92">
        <f t="shared" si="60"/>
        <v>0</v>
      </c>
      <c r="AI49" s="99">
        <f t="shared" si="61"/>
        <v>0</v>
      </c>
      <c r="AJ49" s="98"/>
      <c r="AK49" s="89">
        <f t="shared" si="45"/>
        <v>0</v>
      </c>
      <c r="AL49" s="89">
        <f t="shared" si="46"/>
        <v>0</v>
      </c>
      <c r="AM49" s="89">
        <f t="shared" ref="AM49" si="165">AL49/4</f>
        <v>0</v>
      </c>
      <c r="AN49" s="86">
        <f t="shared" si="63"/>
        <v>0</v>
      </c>
      <c r="AO49" s="89">
        <f t="shared" ref="AO49" si="166">AN49/4</f>
        <v>0</v>
      </c>
      <c r="AP49" s="92">
        <f t="shared" si="65"/>
        <v>0</v>
      </c>
      <c r="AQ49" s="99">
        <f t="shared" si="66"/>
        <v>0</v>
      </c>
    </row>
    <row r="50" spans="1:43" ht="14.4" hidden="1" customHeight="1" x14ac:dyDescent="0.3">
      <c r="A50" s="127" t="s">
        <v>23</v>
      </c>
      <c r="C50" s="85"/>
      <c r="D50" s="85"/>
      <c r="E50" s="85"/>
      <c r="G50" s="85"/>
      <c r="H50" s="85"/>
      <c r="I50" s="85"/>
      <c r="T50" s="98"/>
      <c r="U50" s="89">
        <f t="shared" si="6"/>
        <v>0</v>
      </c>
      <c r="V50" s="89">
        <f t="shared" si="7"/>
        <v>0</v>
      </c>
      <c r="W50" s="89">
        <f t="shared" si="53"/>
        <v>0</v>
      </c>
      <c r="X50" s="86">
        <f t="shared" si="54"/>
        <v>0</v>
      </c>
      <c r="Y50" s="89">
        <f t="shared" si="53"/>
        <v>0</v>
      </c>
      <c r="Z50" s="92">
        <f t="shared" si="55"/>
        <v>0</v>
      </c>
      <c r="AA50" s="99">
        <f t="shared" si="56"/>
        <v>0</v>
      </c>
      <c r="AB50" s="98"/>
      <c r="AC50" s="89">
        <f t="shared" si="43"/>
        <v>0</v>
      </c>
      <c r="AD50" s="89">
        <f t="shared" si="44"/>
        <v>0</v>
      </c>
      <c r="AE50" s="89">
        <f t="shared" ref="AE50" si="167">AD50/4</f>
        <v>0</v>
      </c>
      <c r="AF50" s="86">
        <f t="shared" si="58"/>
        <v>0</v>
      </c>
      <c r="AG50" s="89">
        <f t="shared" ref="AG50" si="168">AF50/4</f>
        <v>0</v>
      </c>
      <c r="AH50" s="92">
        <f t="shared" si="60"/>
        <v>0</v>
      </c>
      <c r="AI50" s="99">
        <f t="shared" si="61"/>
        <v>0</v>
      </c>
      <c r="AJ50" s="98"/>
      <c r="AK50" s="89">
        <f t="shared" si="45"/>
        <v>0</v>
      </c>
      <c r="AL50" s="89">
        <f t="shared" si="46"/>
        <v>0</v>
      </c>
      <c r="AM50" s="89">
        <f t="shared" ref="AM50" si="169">AL50/4</f>
        <v>0</v>
      </c>
      <c r="AN50" s="86">
        <f t="shared" si="63"/>
        <v>0</v>
      </c>
      <c r="AO50" s="89">
        <f t="shared" ref="AO50" si="170">AN50/4</f>
        <v>0</v>
      </c>
      <c r="AP50" s="92">
        <f t="shared" si="65"/>
        <v>0</v>
      </c>
      <c r="AQ50" s="99">
        <f t="shared" si="66"/>
        <v>0</v>
      </c>
    </row>
    <row r="51" spans="1:43" ht="14.4" hidden="1" customHeight="1" x14ac:dyDescent="0.3">
      <c r="A51" s="127" t="s">
        <v>24</v>
      </c>
      <c r="C51" s="85"/>
      <c r="D51" s="85"/>
      <c r="E51" s="85"/>
      <c r="G51" s="85"/>
      <c r="H51" s="85"/>
      <c r="I51" s="85"/>
      <c r="T51" s="98"/>
      <c r="U51" s="89">
        <f t="shared" si="6"/>
        <v>0</v>
      </c>
      <c r="V51" s="89">
        <f t="shared" si="7"/>
        <v>0</v>
      </c>
      <c r="W51" s="89">
        <f t="shared" si="53"/>
        <v>0</v>
      </c>
      <c r="X51" s="86">
        <f t="shared" si="54"/>
        <v>0</v>
      </c>
      <c r="Y51" s="89">
        <f t="shared" si="53"/>
        <v>0</v>
      </c>
      <c r="Z51" s="92">
        <f t="shared" si="55"/>
        <v>0</v>
      </c>
      <c r="AA51" s="99">
        <f t="shared" si="56"/>
        <v>0</v>
      </c>
      <c r="AB51" s="98"/>
      <c r="AC51" s="89">
        <f t="shared" si="43"/>
        <v>0</v>
      </c>
      <c r="AD51" s="89">
        <f t="shared" si="44"/>
        <v>0</v>
      </c>
      <c r="AE51" s="89">
        <f t="shared" ref="AE51" si="171">AD51/4</f>
        <v>0</v>
      </c>
      <c r="AF51" s="86">
        <f t="shared" si="58"/>
        <v>0</v>
      </c>
      <c r="AG51" s="89">
        <f t="shared" ref="AG51" si="172">AF51/4</f>
        <v>0</v>
      </c>
      <c r="AH51" s="92">
        <f t="shared" si="60"/>
        <v>0</v>
      </c>
      <c r="AI51" s="99">
        <f t="shared" si="61"/>
        <v>0</v>
      </c>
      <c r="AJ51" s="98"/>
      <c r="AK51" s="89">
        <f t="shared" si="45"/>
        <v>0</v>
      </c>
      <c r="AL51" s="89">
        <f t="shared" si="46"/>
        <v>0</v>
      </c>
      <c r="AM51" s="89">
        <f t="shared" ref="AM51" si="173">AL51/4</f>
        <v>0</v>
      </c>
      <c r="AN51" s="86">
        <f t="shared" si="63"/>
        <v>0</v>
      </c>
      <c r="AO51" s="89">
        <f t="shared" ref="AO51" si="174">AN51/4</f>
        <v>0</v>
      </c>
      <c r="AP51" s="92">
        <f t="shared" si="65"/>
        <v>0</v>
      </c>
      <c r="AQ51" s="99">
        <f t="shared" si="66"/>
        <v>0</v>
      </c>
    </row>
    <row r="52" spans="1:43" ht="14.4" hidden="1" customHeight="1" x14ac:dyDescent="0.3">
      <c r="A52" s="127" t="s">
        <v>25</v>
      </c>
      <c r="C52" s="85"/>
      <c r="D52" s="85"/>
      <c r="E52" s="85"/>
      <c r="G52" s="85"/>
      <c r="H52" s="85"/>
      <c r="I52" s="85"/>
      <c r="T52" s="98"/>
      <c r="U52" s="89">
        <f t="shared" si="6"/>
        <v>0</v>
      </c>
      <c r="V52" s="89">
        <f t="shared" si="7"/>
        <v>0</v>
      </c>
      <c r="W52" s="89">
        <f t="shared" si="53"/>
        <v>0</v>
      </c>
      <c r="X52" s="86">
        <f t="shared" si="54"/>
        <v>0</v>
      </c>
      <c r="Y52" s="89">
        <f t="shared" si="53"/>
        <v>0</v>
      </c>
      <c r="Z52" s="92">
        <f t="shared" si="55"/>
        <v>0</v>
      </c>
      <c r="AA52" s="99">
        <f t="shared" si="56"/>
        <v>0</v>
      </c>
      <c r="AB52" s="98"/>
      <c r="AC52" s="89">
        <f t="shared" si="43"/>
        <v>0</v>
      </c>
      <c r="AD52" s="89">
        <f t="shared" si="44"/>
        <v>0</v>
      </c>
      <c r="AE52" s="89">
        <f t="shared" ref="AE52" si="175">AD52/4</f>
        <v>0</v>
      </c>
      <c r="AF52" s="86">
        <f t="shared" si="58"/>
        <v>0</v>
      </c>
      <c r="AG52" s="89">
        <f t="shared" ref="AG52" si="176">AF52/4</f>
        <v>0</v>
      </c>
      <c r="AH52" s="92">
        <f t="shared" si="60"/>
        <v>0</v>
      </c>
      <c r="AI52" s="99">
        <f t="shared" si="61"/>
        <v>0</v>
      </c>
      <c r="AJ52" s="98"/>
      <c r="AK52" s="89">
        <f t="shared" si="45"/>
        <v>0</v>
      </c>
      <c r="AL52" s="89">
        <f t="shared" si="46"/>
        <v>0</v>
      </c>
      <c r="AM52" s="89">
        <f t="shared" ref="AM52" si="177">AL52/4</f>
        <v>0</v>
      </c>
      <c r="AN52" s="86">
        <f t="shared" si="63"/>
        <v>0</v>
      </c>
      <c r="AO52" s="89">
        <f t="shared" ref="AO52" si="178">AN52/4</f>
        <v>0</v>
      </c>
      <c r="AP52" s="92">
        <f t="shared" si="65"/>
        <v>0</v>
      </c>
      <c r="AQ52" s="99">
        <f t="shared" si="66"/>
        <v>0</v>
      </c>
    </row>
    <row r="53" spans="1:43" ht="14.4" hidden="1" customHeight="1" x14ac:dyDescent="0.3">
      <c r="A53" s="127" t="s">
        <v>26</v>
      </c>
      <c r="C53" s="85"/>
      <c r="D53" s="85"/>
      <c r="E53" s="85"/>
      <c r="G53" s="85"/>
      <c r="H53" s="85"/>
      <c r="I53" s="85"/>
      <c r="T53" s="98"/>
      <c r="U53" s="89">
        <f t="shared" si="6"/>
        <v>0</v>
      </c>
      <c r="V53" s="89">
        <f t="shared" si="7"/>
        <v>0</v>
      </c>
      <c r="W53" s="89">
        <f t="shared" si="53"/>
        <v>0</v>
      </c>
      <c r="X53" s="86">
        <f t="shared" si="54"/>
        <v>0</v>
      </c>
      <c r="Y53" s="89">
        <f t="shared" si="53"/>
        <v>0</v>
      </c>
      <c r="Z53" s="92">
        <f t="shared" si="55"/>
        <v>0</v>
      </c>
      <c r="AA53" s="99">
        <f t="shared" si="56"/>
        <v>0</v>
      </c>
      <c r="AB53" s="98"/>
      <c r="AC53" s="89">
        <f t="shared" si="43"/>
        <v>0</v>
      </c>
      <c r="AD53" s="89">
        <f t="shared" si="44"/>
        <v>0</v>
      </c>
      <c r="AE53" s="89">
        <f t="shared" ref="AE53" si="179">AD53/4</f>
        <v>0</v>
      </c>
      <c r="AF53" s="86">
        <f t="shared" si="58"/>
        <v>0</v>
      </c>
      <c r="AG53" s="89">
        <f t="shared" ref="AG53" si="180">AF53/4</f>
        <v>0</v>
      </c>
      <c r="AH53" s="92">
        <f t="shared" si="60"/>
        <v>0</v>
      </c>
      <c r="AI53" s="99">
        <f t="shared" si="61"/>
        <v>0</v>
      </c>
      <c r="AJ53" s="98"/>
      <c r="AK53" s="89">
        <f t="shared" si="45"/>
        <v>0</v>
      </c>
      <c r="AL53" s="89">
        <f t="shared" si="46"/>
        <v>0</v>
      </c>
      <c r="AM53" s="89">
        <f t="shared" ref="AM53" si="181">AL53/4</f>
        <v>0</v>
      </c>
      <c r="AN53" s="86">
        <f t="shared" si="63"/>
        <v>0</v>
      </c>
      <c r="AO53" s="89">
        <f t="shared" ref="AO53" si="182">AN53/4</f>
        <v>0</v>
      </c>
      <c r="AP53" s="92">
        <f t="shared" si="65"/>
        <v>0</v>
      </c>
      <c r="AQ53" s="99">
        <f t="shared" si="66"/>
        <v>0</v>
      </c>
    </row>
    <row r="54" spans="1:43" ht="14.4" hidden="1" customHeight="1" x14ac:dyDescent="0.3">
      <c r="A54" s="127" t="s">
        <v>27</v>
      </c>
      <c r="C54" s="85"/>
      <c r="D54" s="85"/>
      <c r="E54" s="85"/>
      <c r="G54" s="85"/>
      <c r="H54" s="85"/>
      <c r="I54" s="85"/>
      <c r="T54" s="98"/>
      <c r="U54" s="89">
        <f t="shared" si="6"/>
        <v>0</v>
      </c>
      <c r="V54" s="89">
        <f t="shared" si="7"/>
        <v>0</v>
      </c>
      <c r="W54" s="89">
        <f t="shared" si="53"/>
        <v>0</v>
      </c>
      <c r="X54" s="86">
        <f t="shared" si="54"/>
        <v>0</v>
      </c>
      <c r="Y54" s="89">
        <f t="shared" si="53"/>
        <v>0</v>
      </c>
      <c r="Z54" s="92">
        <f t="shared" si="55"/>
        <v>0</v>
      </c>
      <c r="AA54" s="99">
        <f t="shared" si="56"/>
        <v>0</v>
      </c>
      <c r="AB54" s="98"/>
      <c r="AC54" s="89">
        <f t="shared" si="43"/>
        <v>0</v>
      </c>
      <c r="AD54" s="89">
        <f t="shared" si="44"/>
        <v>0</v>
      </c>
      <c r="AE54" s="89">
        <f t="shared" ref="AE54" si="183">AD54/4</f>
        <v>0</v>
      </c>
      <c r="AF54" s="86">
        <f t="shared" si="58"/>
        <v>0</v>
      </c>
      <c r="AG54" s="89">
        <f t="shared" ref="AG54" si="184">AF54/4</f>
        <v>0</v>
      </c>
      <c r="AH54" s="92">
        <f t="shared" si="60"/>
        <v>0</v>
      </c>
      <c r="AI54" s="99">
        <f t="shared" si="61"/>
        <v>0</v>
      </c>
      <c r="AJ54" s="98"/>
      <c r="AK54" s="89">
        <f t="shared" si="45"/>
        <v>0</v>
      </c>
      <c r="AL54" s="89">
        <f t="shared" si="46"/>
        <v>0</v>
      </c>
      <c r="AM54" s="89">
        <f t="shared" ref="AM54" si="185">AL54/4</f>
        <v>0</v>
      </c>
      <c r="AN54" s="86">
        <f t="shared" si="63"/>
        <v>0</v>
      </c>
      <c r="AO54" s="89">
        <f t="shared" ref="AO54" si="186">AN54/4</f>
        <v>0</v>
      </c>
      <c r="AP54" s="92">
        <f t="shared" si="65"/>
        <v>0</v>
      </c>
      <c r="AQ54" s="99">
        <f t="shared" si="66"/>
        <v>0</v>
      </c>
    </row>
    <row r="55" spans="1:43" ht="14.4" hidden="1" customHeight="1" x14ac:dyDescent="0.3">
      <c r="A55" s="127" t="s">
        <v>28</v>
      </c>
      <c r="C55" s="85"/>
      <c r="D55" s="85"/>
      <c r="E55" s="85"/>
      <c r="G55" s="85"/>
      <c r="H55" s="85"/>
      <c r="I55" s="85"/>
      <c r="T55" s="98"/>
      <c r="U55" s="89">
        <f t="shared" si="6"/>
        <v>0</v>
      </c>
      <c r="V55" s="89">
        <f t="shared" si="7"/>
        <v>0</v>
      </c>
      <c r="W55" s="89">
        <f t="shared" si="53"/>
        <v>0</v>
      </c>
      <c r="X55" s="86">
        <f t="shared" si="54"/>
        <v>0</v>
      </c>
      <c r="Y55" s="89">
        <f t="shared" si="53"/>
        <v>0</v>
      </c>
      <c r="Z55" s="92">
        <f t="shared" si="55"/>
        <v>0</v>
      </c>
      <c r="AA55" s="99">
        <f t="shared" si="56"/>
        <v>0</v>
      </c>
      <c r="AB55" s="98"/>
      <c r="AC55" s="89">
        <f t="shared" si="43"/>
        <v>0</v>
      </c>
      <c r="AD55" s="89">
        <f t="shared" si="44"/>
        <v>0</v>
      </c>
      <c r="AE55" s="89">
        <f t="shared" ref="AE55" si="187">AD55/4</f>
        <v>0</v>
      </c>
      <c r="AF55" s="86">
        <f t="shared" si="58"/>
        <v>0</v>
      </c>
      <c r="AG55" s="89">
        <f t="shared" ref="AG55" si="188">AF55/4</f>
        <v>0</v>
      </c>
      <c r="AH55" s="92">
        <f t="shared" si="60"/>
        <v>0</v>
      </c>
      <c r="AI55" s="99">
        <f t="shared" si="61"/>
        <v>0</v>
      </c>
      <c r="AJ55" s="98"/>
      <c r="AK55" s="89">
        <f t="shared" si="45"/>
        <v>0</v>
      </c>
      <c r="AL55" s="89">
        <f t="shared" si="46"/>
        <v>0</v>
      </c>
      <c r="AM55" s="89">
        <f t="shared" ref="AM55" si="189">AL55/4</f>
        <v>0</v>
      </c>
      <c r="AN55" s="86">
        <f t="shared" si="63"/>
        <v>0</v>
      </c>
      <c r="AO55" s="89">
        <f t="shared" ref="AO55" si="190">AN55/4</f>
        <v>0</v>
      </c>
      <c r="AP55" s="92">
        <f t="shared" si="65"/>
        <v>0</v>
      </c>
      <c r="AQ55" s="99">
        <f t="shared" si="66"/>
        <v>0</v>
      </c>
    </row>
    <row r="56" spans="1:43" ht="14.4" hidden="1" customHeight="1" x14ac:dyDescent="0.3">
      <c r="A56" s="127" t="s">
        <v>29</v>
      </c>
      <c r="C56" s="85"/>
      <c r="D56" s="85"/>
      <c r="E56" s="85"/>
      <c r="G56" s="85"/>
      <c r="H56" s="85"/>
      <c r="I56" s="85"/>
      <c r="T56" s="98"/>
      <c r="U56" s="89">
        <f t="shared" si="6"/>
        <v>0</v>
      </c>
      <c r="V56" s="89">
        <f t="shared" si="7"/>
        <v>0</v>
      </c>
      <c r="W56" s="89">
        <f t="shared" si="53"/>
        <v>0</v>
      </c>
      <c r="X56" s="86">
        <f t="shared" si="54"/>
        <v>0</v>
      </c>
      <c r="Y56" s="89">
        <f t="shared" si="53"/>
        <v>0</v>
      </c>
      <c r="Z56" s="92">
        <f t="shared" si="55"/>
        <v>0</v>
      </c>
      <c r="AA56" s="99">
        <f t="shared" si="56"/>
        <v>0</v>
      </c>
      <c r="AB56" s="98"/>
      <c r="AC56" s="89">
        <f t="shared" si="43"/>
        <v>0</v>
      </c>
      <c r="AD56" s="89">
        <f t="shared" si="44"/>
        <v>0</v>
      </c>
      <c r="AE56" s="89">
        <f t="shared" ref="AE56" si="191">AD56/4</f>
        <v>0</v>
      </c>
      <c r="AF56" s="86">
        <f t="shared" si="58"/>
        <v>0</v>
      </c>
      <c r="AG56" s="89">
        <f t="shared" ref="AG56" si="192">AF56/4</f>
        <v>0</v>
      </c>
      <c r="AH56" s="92">
        <f t="shared" si="60"/>
        <v>0</v>
      </c>
      <c r="AI56" s="99">
        <f t="shared" si="61"/>
        <v>0</v>
      </c>
      <c r="AJ56" s="98"/>
      <c r="AK56" s="89">
        <f t="shared" si="45"/>
        <v>0</v>
      </c>
      <c r="AL56" s="89">
        <f t="shared" si="46"/>
        <v>0</v>
      </c>
      <c r="AM56" s="89">
        <f t="shared" ref="AM56" si="193">AL56/4</f>
        <v>0</v>
      </c>
      <c r="AN56" s="86">
        <f t="shared" si="63"/>
        <v>0</v>
      </c>
      <c r="AO56" s="89">
        <f t="shared" ref="AO56" si="194">AN56/4</f>
        <v>0</v>
      </c>
      <c r="AP56" s="92">
        <f t="shared" si="65"/>
        <v>0</v>
      </c>
      <c r="AQ56" s="99">
        <f t="shared" si="66"/>
        <v>0</v>
      </c>
    </row>
    <row r="57" spans="1:43" ht="14.4" hidden="1" customHeight="1" x14ac:dyDescent="0.3">
      <c r="A57" s="127" t="s">
        <v>30</v>
      </c>
      <c r="C57" s="85"/>
      <c r="D57" s="85"/>
      <c r="E57" s="85"/>
      <c r="G57" s="85"/>
      <c r="H57" s="85"/>
      <c r="I57" s="85"/>
      <c r="T57" s="98"/>
      <c r="U57" s="89">
        <f t="shared" si="6"/>
        <v>0</v>
      </c>
      <c r="V57" s="89">
        <f t="shared" si="7"/>
        <v>0</v>
      </c>
      <c r="W57" s="89">
        <f>V57/3</f>
        <v>0</v>
      </c>
      <c r="X57" s="86">
        <f t="shared" si="54"/>
        <v>0</v>
      </c>
      <c r="Y57" s="89">
        <f>X57/3</f>
        <v>0</v>
      </c>
      <c r="Z57" s="92">
        <f t="shared" si="55"/>
        <v>0</v>
      </c>
      <c r="AA57" s="99">
        <f t="shared" si="56"/>
        <v>0</v>
      </c>
      <c r="AB57" s="98"/>
      <c r="AC57" s="89">
        <f t="shared" si="43"/>
        <v>0</v>
      </c>
      <c r="AD57" s="89">
        <f t="shared" si="44"/>
        <v>0</v>
      </c>
      <c r="AE57" s="89">
        <f>AD57/3</f>
        <v>0</v>
      </c>
      <c r="AF57" s="86">
        <f t="shared" si="58"/>
        <v>0</v>
      </c>
      <c r="AG57" s="89">
        <f>AF57/3</f>
        <v>0</v>
      </c>
      <c r="AH57" s="92">
        <f t="shared" si="60"/>
        <v>0</v>
      </c>
      <c r="AI57" s="99">
        <f t="shared" si="61"/>
        <v>0</v>
      </c>
      <c r="AJ57" s="98"/>
      <c r="AK57" s="89">
        <f t="shared" si="45"/>
        <v>0</v>
      </c>
      <c r="AL57" s="89">
        <f t="shared" si="46"/>
        <v>0</v>
      </c>
      <c r="AM57" s="89">
        <f>AL57/3</f>
        <v>0</v>
      </c>
      <c r="AN57" s="86">
        <f t="shared" si="63"/>
        <v>0</v>
      </c>
      <c r="AO57" s="89">
        <f>AN57/3</f>
        <v>0</v>
      </c>
      <c r="AP57" s="92">
        <f t="shared" si="65"/>
        <v>0</v>
      </c>
      <c r="AQ57" s="99">
        <f t="shared" si="66"/>
        <v>0</v>
      </c>
    </row>
    <row r="58" spans="1:43" ht="14.4" hidden="1" customHeight="1" x14ac:dyDescent="0.3">
      <c r="A58" s="127" t="s">
        <v>31</v>
      </c>
      <c r="C58" s="85"/>
      <c r="D58" s="85"/>
      <c r="E58" s="85"/>
      <c r="G58" s="85"/>
      <c r="H58" s="85"/>
      <c r="I58" s="85"/>
      <c r="T58" s="98"/>
      <c r="U58" s="89">
        <f t="shared" si="6"/>
        <v>0</v>
      </c>
      <c r="V58" s="89">
        <f t="shared" si="7"/>
        <v>0</v>
      </c>
      <c r="W58" s="89">
        <f>V58/2.5</f>
        <v>0</v>
      </c>
      <c r="X58" s="86">
        <f t="shared" si="54"/>
        <v>0</v>
      </c>
      <c r="Y58" s="89">
        <f>X58/2.5</f>
        <v>0</v>
      </c>
      <c r="Z58" s="92">
        <f t="shared" si="55"/>
        <v>0</v>
      </c>
      <c r="AA58" s="99">
        <f t="shared" si="56"/>
        <v>0</v>
      </c>
      <c r="AB58" s="98"/>
      <c r="AC58" s="89">
        <f t="shared" si="43"/>
        <v>0</v>
      </c>
      <c r="AD58" s="89">
        <f t="shared" si="44"/>
        <v>0</v>
      </c>
      <c r="AE58" s="89">
        <f>AD58/2.5</f>
        <v>0</v>
      </c>
      <c r="AF58" s="86">
        <f t="shared" si="58"/>
        <v>0</v>
      </c>
      <c r="AG58" s="89">
        <f>AF58/2.5</f>
        <v>0</v>
      </c>
      <c r="AH58" s="92">
        <f t="shared" si="60"/>
        <v>0</v>
      </c>
      <c r="AI58" s="99">
        <f t="shared" si="61"/>
        <v>0</v>
      </c>
      <c r="AJ58" s="98"/>
      <c r="AK58" s="89">
        <f t="shared" si="45"/>
        <v>0</v>
      </c>
      <c r="AL58" s="89">
        <f t="shared" si="46"/>
        <v>0</v>
      </c>
      <c r="AM58" s="89">
        <f>AL58/2.5</f>
        <v>0</v>
      </c>
      <c r="AN58" s="86">
        <f t="shared" si="63"/>
        <v>0</v>
      </c>
      <c r="AO58" s="89">
        <f>AN58/2.5</f>
        <v>0</v>
      </c>
      <c r="AP58" s="92">
        <f t="shared" si="65"/>
        <v>0</v>
      </c>
      <c r="AQ58" s="99">
        <f t="shared" si="66"/>
        <v>0</v>
      </c>
    </row>
    <row r="59" spans="1:43" ht="15" thickBot="1" x14ac:dyDescent="0.35">
      <c r="A59" s="128" t="s">
        <v>32</v>
      </c>
      <c r="C59" s="85"/>
      <c r="D59" s="85"/>
      <c r="E59" s="85"/>
      <c r="G59" s="85"/>
      <c r="H59" s="85"/>
      <c r="I59" s="85"/>
      <c r="T59" s="100">
        <f>SUM(T17:T46)</f>
        <v>0</v>
      </c>
      <c r="U59" s="101"/>
      <c r="V59" s="101"/>
      <c r="W59" s="101"/>
      <c r="X59" s="102"/>
      <c r="Y59" s="101"/>
      <c r="Z59" s="103"/>
      <c r="AA59" s="104"/>
      <c r="AB59" s="100">
        <f>SUM(AB17:AB46)</f>
        <v>0</v>
      </c>
      <c r="AC59" s="101"/>
      <c r="AD59" s="101"/>
      <c r="AE59" s="101"/>
      <c r="AF59" s="102"/>
      <c r="AG59" s="101"/>
      <c r="AH59" s="103"/>
      <c r="AI59" s="104"/>
      <c r="AJ59" s="100">
        <f>SUM(AJ17:AJ46)</f>
        <v>0</v>
      </c>
      <c r="AK59" s="101"/>
      <c r="AL59" s="101"/>
      <c r="AM59" s="101"/>
      <c r="AN59" s="102"/>
      <c r="AO59" s="101"/>
      <c r="AP59" s="103"/>
      <c r="AQ59" s="104"/>
    </row>
  </sheetData>
  <mergeCells count="9">
    <mergeCell ref="B9:G9"/>
    <mergeCell ref="H9:M9"/>
    <mergeCell ref="N9:S9"/>
    <mergeCell ref="AJ8:AQ8"/>
    <mergeCell ref="AJ9:AQ9"/>
    <mergeCell ref="T8:AA8"/>
    <mergeCell ref="AB8:AI8"/>
    <mergeCell ref="AB9:AI9"/>
    <mergeCell ref="T9:AA9"/>
  </mergeCells>
  <conditionalFormatting sqref="T59:W59 AA59 AI59 AQ59">
    <cfRule type="cellIs" dxfId="26" priority="25" operator="equal">
      <formula>0</formula>
    </cfRule>
    <cfRule type="cellIs" dxfId="25" priority="26" operator="notBetween">
      <formula>$AB$35</formula>
      <formula>$AB$33</formula>
    </cfRule>
    <cfRule type="cellIs" dxfId="24" priority="27" operator="between">
      <formula>$AB$35</formula>
      <formula>$AB$33</formula>
    </cfRule>
  </conditionalFormatting>
  <conditionalFormatting sqref="X59:Y59">
    <cfRule type="cellIs" dxfId="23" priority="22" operator="equal">
      <formula>0</formula>
    </cfRule>
    <cfRule type="cellIs" dxfId="22" priority="23" operator="notBetween">
      <formula>$AB$35</formula>
      <formula>$AB$33</formula>
    </cfRule>
    <cfRule type="cellIs" dxfId="21" priority="24" operator="between">
      <formula>$AB$35</formula>
      <formula>$AB$33</formula>
    </cfRule>
  </conditionalFormatting>
  <conditionalFormatting sqref="Z59">
    <cfRule type="cellIs" dxfId="20" priority="19" operator="equal">
      <formula>0</formula>
    </cfRule>
    <cfRule type="cellIs" dxfId="19" priority="20" operator="notBetween">
      <formula>$AB$35</formula>
      <formula>$AB$33</formula>
    </cfRule>
    <cfRule type="cellIs" dxfId="18" priority="21" operator="between">
      <formula>$AB$35</formula>
      <formula>$AB$33</formula>
    </cfRule>
  </conditionalFormatting>
  <conditionalFormatting sqref="AB59:AE59">
    <cfRule type="cellIs" dxfId="17" priority="16" operator="equal">
      <formula>0</formula>
    </cfRule>
    <cfRule type="cellIs" dxfId="16" priority="17" operator="notBetween">
      <formula>$AB$35</formula>
      <formula>$AB$33</formula>
    </cfRule>
    <cfRule type="cellIs" dxfId="15" priority="18" operator="between">
      <formula>$AB$35</formula>
      <formula>$AB$33</formula>
    </cfRule>
  </conditionalFormatting>
  <conditionalFormatting sqref="AF59:AG59">
    <cfRule type="cellIs" dxfId="14" priority="13" operator="equal">
      <formula>0</formula>
    </cfRule>
    <cfRule type="cellIs" dxfId="13" priority="14" operator="notBetween">
      <formula>$AB$35</formula>
      <formula>$AB$33</formula>
    </cfRule>
    <cfRule type="cellIs" dxfId="12" priority="15" operator="between">
      <formula>$AB$35</formula>
      <formula>$AB$33</formula>
    </cfRule>
  </conditionalFormatting>
  <conditionalFormatting sqref="AH59">
    <cfRule type="cellIs" dxfId="11" priority="10" operator="equal">
      <formula>0</formula>
    </cfRule>
    <cfRule type="cellIs" dxfId="10" priority="11" operator="notBetween">
      <formula>$AB$35</formula>
      <formula>$AB$33</formula>
    </cfRule>
    <cfRule type="cellIs" dxfId="9" priority="12" operator="between">
      <formula>$AB$35</formula>
      <formula>$AB$33</formula>
    </cfRule>
  </conditionalFormatting>
  <conditionalFormatting sqref="AJ59:AM59">
    <cfRule type="cellIs" dxfId="8" priority="7" operator="equal">
      <formula>0</formula>
    </cfRule>
    <cfRule type="cellIs" dxfId="7" priority="8" operator="notBetween">
      <formula>$AB$35</formula>
      <formula>$AB$33</formula>
    </cfRule>
    <cfRule type="cellIs" dxfId="6" priority="9" operator="between">
      <formula>$AB$35</formula>
      <formula>$AB$33</formula>
    </cfRule>
  </conditionalFormatting>
  <conditionalFormatting sqref="AN59:AO59">
    <cfRule type="cellIs" dxfId="5" priority="4" operator="equal">
      <formula>0</formula>
    </cfRule>
    <cfRule type="cellIs" dxfId="4" priority="5" operator="notBetween">
      <formula>$AB$35</formula>
      <formula>$AB$33</formula>
    </cfRule>
    <cfRule type="cellIs" dxfId="3" priority="6" operator="between">
      <formula>$AB$35</formula>
      <formula>$AB$33</formula>
    </cfRule>
  </conditionalFormatting>
  <conditionalFormatting sqref="AP59">
    <cfRule type="cellIs" dxfId="2" priority="1" operator="equal">
      <formula>0</formula>
    </cfRule>
    <cfRule type="cellIs" dxfId="1" priority="2" operator="notBetween">
      <formula>$AB$35</formula>
      <formula>$AB$33</formula>
    </cfRule>
    <cfRule type="cellIs" dxfId="0" priority="3" operator="between">
      <formula>$AB$35</formula>
      <formula>$AB$33</formula>
    </cfRule>
  </conditionalFormatting>
  <dataValidations count="1">
    <dataValidation allowBlank="1" showInputMessage="1" showErrorMessage="1" prompt="Enter initial unit projection for July here." sqref="T11:AQ58"/>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
  <sheetViews>
    <sheetView workbookViewId="0">
      <selection activeCell="E9" sqref="E9"/>
    </sheetView>
  </sheetViews>
  <sheetFormatPr defaultRowHeight="14.4" x14ac:dyDescent="0.3"/>
  <cols>
    <col min="1" max="1" width="14.77734375" style="85" customWidth="1"/>
    <col min="2" max="4" width="14.77734375" style="87" customWidth="1"/>
    <col min="5" max="16" width="14.77734375" style="85" customWidth="1"/>
    <col min="17" max="40" width="14.77734375" hidden="1" customWidth="1"/>
  </cols>
  <sheetData>
    <row r="1" spans="1:12" ht="43.8" thickBot="1" x14ac:dyDescent="0.35">
      <c r="A1" s="107"/>
      <c r="B1" s="108"/>
      <c r="C1" s="117" t="s">
        <v>99</v>
      </c>
      <c r="D1" s="118" t="s">
        <v>100</v>
      </c>
      <c r="E1" s="117" t="s">
        <v>101</v>
      </c>
      <c r="F1" s="118" t="s">
        <v>96</v>
      </c>
      <c r="G1" s="117" t="s">
        <v>104</v>
      </c>
      <c r="H1" s="133" t="s">
        <v>103</v>
      </c>
      <c r="I1" s="134" t="s">
        <v>127</v>
      </c>
      <c r="J1" s="134" t="s">
        <v>119</v>
      </c>
      <c r="K1" s="134" t="s">
        <v>120</v>
      </c>
      <c r="L1" s="134" t="s">
        <v>115</v>
      </c>
    </row>
    <row r="2" spans="1:12" ht="14.4" customHeight="1" x14ac:dyDescent="0.3">
      <c r="A2" s="119" t="str">
        <f>'Production Planning'!F2</f>
        <v>PY23</v>
      </c>
      <c r="B2" s="120" t="s">
        <v>105</v>
      </c>
      <c r="C2" s="109">
        <f>'Production Planning'!H2</f>
        <v>0</v>
      </c>
      <c r="D2" s="112">
        <f>'Production Planning'!I2</f>
        <v>0</v>
      </c>
      <c r="E2" s="109">
        <f>'Production Planning'!J2</f>
        <v>0</v>
      </c>
      <c r="F2" s="115">
        <f>'Production Planning'!K2</f>
        <v>0</v>
      </c>
      <c r="G2" s="109">
        <f>'Production Planning'!L2</f>
        <v>0</v>
      </c>
      <c r="H2" s="136">
        <f>'Production Planning'!M2</f>
        <v>0</v>
      </c>
      <c r="I2" s="158" t="s">
        <v>111</v>
      </c>
      <c r="J2" s="158" t="s">
        <v>111</v>
      </c>
      <c r="K2" s="158" t="s">
        <v>111</v>
      </c>
      <c r="L2" s="159" t="s">
        <v>111</v>
      </c>
    </row>
    <row r="3" spans="1:12" ht="15" customHeight="1" x14ac:dyDescent="0.3">
      <c r="A3" s="121" t="str">
        <f>'Production Planning'!F3</f>
        <v>PY23</v>
      </c>
      <c r="B3" s="122" t="s">
        <v>106</v>
      </c>
      <c r="C3" s="109">
        <f>'Production Planning'!H3</f>
        <v>0</v>
      </c>
      <c r="D3" s="112">
        <f>'Production Planning'!I3</f>
        <v>0</v>
      </c>
      <c r="E3" s="109">
        <f>'Production Planning'!J3</f>
        <v>0</v>
      </c>
      <c r="F3" s="115">
        <f>'Production Planning'!K3</f>
        <v>0</v>
      </c>
      <c r="G3" s="109">
        <f>'Production Planning'!L3</f>
        <v>0</v>
      </c>
      <c r="H3" s="136">
        <f>'Production Planning'!M3</f>
        <v>0</v>
      </c>
      <c r="I3" s="160" t="s">
        <v>111</v>
      </c>
      <c r="J3" s="160" t="s">
        <v>111</v>
      </c>
      <c r="K3" s="160" t="s">
        <v>111</v>
      </c>
      <c r="L3" s="161" t="s">
        <v>111</v>
      </c>
    </row>
    <row r="4" spans="1:12" ht="15" customHeight="1" thickBot="1" x14ac:dyDescent="0.35">
      <c r="A4" s="121" t="str">
        <f>'Production Planning'!F4</f>
        <v>BIL</v>
      </c>
      <c r="B4" s="123" t="s">
        <v>107</v>
      </c>
      <c r="C4" s="109">
        <f>'Production Planning'!H4</f>
        <v>0</v>
      </c>
      <c r="D4" s="112">
        <f>'Production Planning'!I4</f>
        <v>0</v>
      </c>
      <c r="E4" s="109">
        <f>'Production Planning'!J4</f>
        <v>0</v>
      </c>
      <c r="F4" s="115">
        <f>'Production Planning'!K4</f>
        <v>0</v>
      </c>
      <c r="G4" s="109">
        <f>'Production Planning'!L4</f>
        <v>0</v>
      </c>
      <c r="H4" s="136">
        <f>'Production Planning'!M4</f>
        <v>0</v>
      </c>
      <c r="I4" s="162" t="s">
        <v>111</v>
      </c>
      <c r="J4" s="162" t="s">
        <v>111</v>
      </c>
      <c r="K4" s="162" t="s">
        <v>111</v>
      </c>
      <c r="L4" s="163" t="s">
        <v>111</v>
      </c>
    </row>
    <row r="5" spans="1:12" ht="15" customHeight="1" thickBot="1" x14ac:dyDescent="0.35">
      <c r="A5" s="105"/>
      <c r="B5" s="124" t="s">
        <v>112</v>
      </c>
      <c r="C5" s="129">
        <f>C2+C4</f>
        <v>0</v>
      </c>
      <c r="D5" s="130">
        <f t="shared" ref="D5:H5" si="0">D2+D4</f>
        <v>0</v>
      </c>
      <c r="E5" s="129">
        <f t="shared" si="0"/>
        <v>0</v>
      </c>
      <c r="F5" s="130">
        <f t="shared" si="0"/>
        <v>0</v>
      </c>
      <c r="G5" s="129">
        <f t="shared" si="0"/>
        <v>0</v>
      </c>
      <c r="H5" s="137">
        <f t="shared" si="0"/>
        <v>0</v>
      </c>
      <c r="I5" s="135" t="e">
        <f>($E$9*C5)/$E$10</f>
        <v>#DIV/0!</v>
      </c>
      <c r="J5" s="135" t="e">
        <f>($E$11*E5)/$E$12</f>
        <v>#DIV/0!</v>
      </c>
      <c r="K5" s="135" t="e">
        <f>($E$13*F5)/$E$14</f>
        <v>#DIV/0!</v>
      </c>
      <c r="L5" s="135" t="e">
        <f>($E$15*F5)/$E$16</f>
        <v>#DIV/0!</v>
      </c>
    </row>
    <row r="6" spans="1:12" ht="15" customHeight="1" thickBot="1" x14ac:dyDescent="0.35">
      <c r="A6" s="105"/>
      <c r="B6" s="124" t="s">
        <v>114</v>
      </c>
      <c r="C6" s="129">
        <f>(C5+C7)/2</f>
        <v>0</v>
      </c>
      <c r="D6" s="130">
        <f t="shared" ref="D6:H6" si="1">(D5+D7)/2</f>
        <v>0</v>
      </c>
      <c r="E6" s="129">
        <f t="shared" si="1"/>
        <v>0</v>
      </c>
      <c r="F6" s="130">
        <f t="shared" si="1"/>
        <v>0</v>
      </c>
      <c r="G6" s="129">
        <f t="shared" si="1"/>
        <v>0</v>
      </c>
      <c r="H6" s="137">
        <f t="shared" si="1"/>
        <v>0</v>
      </c>
      <c r="I6" s="135" t="e">
        <f t="shared" ref="I6:I7" si="2">($E$9*C6)/$E$10</f>
        <v>#DIV/0!</v>
      </c>
      <c r="J6" s="135" t="e">
        <f>($E$11*E6)/$E$12</f>
        <v>#DIV/0!</v>
      </c>
      <c r="K6" s="135" t="e">
        <f>($E$13*F6)/$E$14</f>
        <v>#DIV/0!</v>
      </c>
      <c r="L6" s="135" t="e">
        <f>($E$15*F6)/$E$16</f>
        <v>#DIV/0!</v>
      </c>
    </row>
    <row r="7" spans="1:12" ht="15" customHeight="1" thickBot="1" x14ac:dyDescent="0.35">
      <c r="A7" s="106"/>
      <c r="B7" s="125" t="s">
        <v>113</v>
      </c>
      <c r="C7" s="131">
        <f>SUM(C2:C4)</f>
        <v>0</v>
      </c>
      <c r="D7" s="132">
        <f t="shared" ref="D7:H7" si="3">SUM(D2:D4)</f>
        <v>0</v>
      </c>
      <c r="E7" s="131">
        <f t="shared" si="3"/>
        <v>0</v>
      </c>
      <c r="F7" s="132">
        <f t="shared" si="3"/>
        <v>0</v>
      </c>
      <c r="G7" s="131">
        <f t="shared" si="3"/>
        <v>0</v>
      </c>
      <c r="H7" s="138">
        <f t="shared" si="3"/>
        <v>0</v>
      </c>
      <c r="I7" s="135" t="e">
        <f t="shared" si="2"/>
        <v>#DIV/0!</v>
      </c>
      <c r="J7" s="135" t="e">
        <f>($E$11*E7)/$E$12</f>
        <v>#DIV/0!</v>
      </c>
      <c r="K7" s="135" t="e">
        <f>($E$13*F7)/$E$14</f>
        <v>#DIV/0!</v>
      </c>
      <c r="L7" s="135" t="e">
        <f>($E$15*F7)/$E$16</f>
        <v>#DIV/0!</v>
      </c>
    </row>
    <row r="8" spans="1:12" ht="15" thickBot="1" x14ac:dyDescent="0.35"/>
    <row r="9" spans="1:12" ht="15" thickBot="1" x14ac:dyDescent="0.35">
      <c r="A9" s="275" t="s">
        <v>128</v>
      </c>
      <c r="B9" s="276"/>
      <c r="C9" s="276"/>
      <c r="D9" s="277"/>
      <c r="E9" s="168"/>
    </row>
    <row r="10" spans="1:12" ht="15" thickBot="1" x14ac:dyDescent="0.35">
      <c r="A10" s="278" t="s">
        <v>129</v>
      </c>
      <c r="B10" s="279"/>
      <c r="C10" s="279"/>
      <c r="D10" s="280"/>
      <c r="E10" s="169"/>
    </row>
    <row r="11" spans="1:12" ht="15" thickBot="1" x14ac:dyDescent="0.35">
      <c r="A11" s="269" t="s">
        <v>124</v>
      </c>
      <c r="B11" s="270"/>
      <c r="C11" s="270"/>
      <c r="D11" s="271"/>
      <c r="E11" s="167"/>
    </row>
    <row r="12" spans="1:12" ht="15" thickBot="1" x14ac:dyDescent="0.35">
      <c r="A12" s="278" t="s">
        <v>121</v>
      </c>
      <c r="B12" s="279"/>
      <c r="C12" s="279"/>
      <c r="D12" s="280"/>
      <c r="E12" s="167"/>
    </row>
    <row r="13" spans="1:12" ht="15" thickBot="1" x14ac:dyDescent="0.35">
      <c r="A13" s="269" t="s">
        <v>125</v>
      </c>
      <c r="B13" s="270"/>
      <c r="C13" s="270"/>
      <c r="D13" s="271"/>
      <c r="E13" s="167"/>
    </row>
    <row r="14" spans="1:12" ht="15" thickBot="1" x14ac:dyDescent="0.35">
      <c r="A14" s="269" t="s">
        <v>122</v>
      </c>
      <c r="B14" s="270"/>
      <c r="C14" s="270"/>
      <c r="D14" s="271"/>
      <c r="E14" s="167"/>
    </row>
    <row r="15" spans="1:12" ht="15" thickBot="1" x14ac:dyDescent="0.35">
      <c r="A15" s="165" t="s">
        <v>126</v>
      </c>
      <c r="B15" s="164"/>
      <c r="C15" s="164"/>
      <c r="D15" s="166"/>
      <c r="E15" s="167"/>
    </row>
    <row r="16" spans="1:12" ht="15" thickBot="1" x14ac:dyDescent="0.35">
      <c r="A16" s="272" t="s">
        <v>123</v>
      </c>
      <c r="B16" s="273"/>
      <c r="C16" s="273"/>
      <c r="D16" s="274"/>
      <c r="E16" s="169"/>
    </row>
  </sheetData>
  <mergeCells count="7">
    <mergeCell ref="A13:D13"/>
    <mergeCell ref="A14:D14"/>
    <mergeCell ref="A16:D16"/>
    <mergeCell ref="A9:D9"/>
    <mergeCell ref="A10:D10"/>
    <mergeCell ref="A11:D11"/>
    <mergeCell ref="A12:D1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LIHEAP-WAP Production Tool</vt:lpstr>
      <vt:lpstr>DOE-WAP Production Tool</vt:lpstr>
      <vt:lpstr>DOE_BIL WAP Production Tool</vt:lpstr>
      <vt:lpstr>Production Planning</vt:lpstr>
      <vt:lpstr>Staff Planning</vt:lpstr>
      <vt:lpstr>'DOE_BIL WAP Production Tool'!Print_Area</vt:lpstr>
      <vt:lpstr>'DOE-WAP Production Tool'!Print_Area</vt:lpstr>
      <vt:lpstr>'LIHEAP-WAP Production Tool'!Print_Area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CEAP Production Schedule</dc:title>
  <dc:subject>CEAP Production</dc:subject>
  <dc:creator>TDHCA</dc:creator>
  <cp:lastModifiedBy>Windows User</cp:lastModifiedBy>
  <cp:lastPrinted>2023-07-24T17:12:21Z</cp:lastPrinted>
  <dcterms:created xsi:type="dcterms:W3CDTF">2015-06-02T18:25:00Z</dcterms:created>
  <dcterms:modified xsi:type="dcterms:W3CDTF">2023-09-26T21:43:21Z</dcterms:modified>
</cp:coreProperties>
</file>