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2" yWindow="192" windowWidth="14160" windowHeight="11460" activeTab="0"/>
  </bookViews>
  <sheets>
    <sheet name="CEAP Production Tool" sheetId="1" r:id="rId1"/>
  </sheets>
  <definedNames>
    <definedName name="_xlfn.IFERROR" hidden="1">#NAME?</definedName>
    <definedName name="CEAP_Production_Schedule">#REF!</definedName>
    <definedName name="_xlnm.Print_Area" localSheetId="0">'CEAP Production Tool'!$A$2:$G$23</definedName>
  </definedNames>
  <calcPr fullCalcOnLoad="1"/>
</workbook>
</file>

<file path=xl/sharedStrings.xml><?xml version="1.0" encoding="utf-8"?>
<sst xmlns="http://schemas.openxmlformats.org/spreadsheetml/2006/main" count="38" uniqueCount="38">
  <si>
    <t>TOTAL</t>
  </si>
  <si>
    <t>Expenditure</t>
  </si>
  <si>
    <t>Program Services</t>
  </si>
  <si>
    <t>Travel</t>
  </si>
  <si>
    <t>Estimated Files to be completed per week</t>
  </si>
  <si>
    <t>Estimated Files to be completed per day</t>
  </si>
  <si>
    <t>Direct Services - Household Crisis</t>
  </si>
  <si>
    <t>Direct Services - Utility Assistance</t>
  </si>
  <si>
    <t>Remaining Dollars</t>
  </si>
  <si>
    <t>Administration</t>
  </si>
  <si>
    <t>Percentage</t>
  </si>
  <si>
    <t>Contract Number:</t>
  </si>
  <si>
    <t>Contract Term:</t>
  </si>
  <si>
    <t>Program Year:</t>
  </si>
  <si>
    <t>Budget Amount</t>
  </si>
  <si>
    <t>Weeks Left in Program Year</t>
  </si>
  <si>
    <t>Number of CEAP caseworkers employed</t>
  </si>
  <si>
    <t>Estimated number of Households still needed to serve</t>
  </si>
  <si>
    <t>Estimated Files to be completed per day per caseworker</t>
  </si>
  <si>
    <t>Data Analysis</t>
  </si>
  <si>
    <t>Production Schedule Tool</t>
  </si>
  <si>
    <t>Instructions:</t>
  </si>
  <si>
    <t>Disclaimer:</t>
  </si>
  <si>
    <t>Obligated Funds</t>
  </si>
  <si>
    <t>Current Program Year Contract</t>
  </si>
  <si>
    <t xml:space="preserve">For best accessibility, use the arrow keys to navigate through this form. </t>
  </si>
  <si>
    <t>Comprehensive Energy Assistance Program (CEAP)</t>
  </si>
  <si>
    <t>Monthly Report:</t>
  </si>
  <si>
    <t>This spreadsheet provides a quick analysis of data. There are countless situations that each Subrecipient can be in, regarding the CEAP program,that this spreadsheet does not include, like the encumbered UA payments for upcoming months, for example. It is the responsibility of the Subrecipient to stay aware of the expenditure levels in this program, analyze it, and then act accordingly with the end goal of full and allowable contract program expenditures. This spreadsheet is simply another tool Subrecipients can use to try and understand what is left to do for the current program year.</t>
  </si>
  <si>
    <t>Total Direct Service Budget Expended &amp; Obligated</t>
  </si>
  <si>
    <t>Remainining Direct Service Budget to Expend [Budget - (Exp+Oblig)]</t>
  </si>
  <si>
    <t>Cumulative Unduplicated Households Served</t>
  </si>
  <si>
    <t>Percentage Including Obligated</t>
  </si>
  <si>
    <t>Input accurate numbers, ideally from submitted and approved Monthly Expenditure Reports, in the yellow boxes (cells). The rest of the table should auto-populate the information according to the data input in the appropriate boxes (cells). More detailed instruction is provided  in each cell, once selected.</t>
  </si>
  <si>
    <t>Remaining Dollars less Obligated</t>
  </si>
  <si>
    <t>Percentage of Total Award Expended and Obligated</t>
  </si>
  <si>
    <t>Average Household Expenditure Prior Year</t>
  </si>
  <si>
    <t>PY21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</si>
</sst>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409]* #,##0.00_);_([$$-409]* \(#,##0.00\);_([$$-409]* &quot;-&quot;??_);_(@_)"/>
    <numFmt numFmtId="166" formatCode="0.0"/>
    <numFmt numFmtId="167" formatCode="0.0%"/>
  </numFmts>
  <fonts count="46">
    <font>
      <sz val="11"/>
      <color theme="1"/>
      <name val="Calibri"/>
      <family val="2"/>
    </font>
    <font>
      <sz val="11"/>
      <color indexed="8"/>
      <name val="Calibri"/>
      <family val="2"/>
    </font>
    <font>
      <sz val="10"/>
      <name val="Arial"/>
      <family val="2"/>
    </font>
    <font>
      <b/>
      <sz val="10"/>
      <name val="Arial"/>
      <family val="2"/>
    </font>
    <font>
      <i/>
      <sz val="10"/>
      <name val="Arial"/>
      <family val="2"/>
    </font>
    <font>
      <b/>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
      <name val="Calibri"/>
      <family val="2"/>
    </font>
    <font>
      <sz val="11"/>
      <name val="Calibri"/>
      <family val="2"/>
    </font>
    <font>
      <b/>
      <sz val="15"/>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3" tint="0.7999799847602844"/>
        <bgColor indexed="64"/>
      </patternFill>
    </fill>
    <fill>
      <patternFill patternType="solid">
        <fgColor theme="0"/>
        <bgColor indexed="64"/>
      </patternFill>
    </fill>
    <fill>
      <patternFill patternType="solid">
        <fgColor theme="1"/>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Font="1" applyAlignment="1">
      <alignment/>
    </xf>
    <xf numFmtId="0" fontId="3" fillId="3" borderId="10" xfId="49" applyFont="1" applyFill="1" applyBorder="1" applyAlignment="1" applyProtection="1">
      <alignment horizontal="right" wrapText="1"/>
      <protection/>
    </xf>
    <xf numFmtId="0" fontId="3" fillId="33" borderId="10" xfId="49" applyFont="1" applyFill="1" applyBorder="1" applyAlignment="1" applyProtection="1">
      <alignment horizontal="right" wrapText="1"/>
      <protection/>
    </xf>
    <xf numFmtId="10" fontId="2" fillId="33" borderId="10" xfId="0" applyNumberFormat="1" applyFont="1" applyFill="1" applyBorder="1" applyAlignment="1" applyProtection="1">
      <alignment/>
      <protection/>
    </xf>
    <xf numFmtId="164" fontId="2" fillId="33" borderId="10" xfId="0" applyNumberFormat="1" applyFont="1" applyFill="1" applyBorder="1" applyAlignment="1" applyProtection="1">
      <alignment/>
      <protection/>
    </xf>
    <xf numFmtId="0" fontId="3" fillId="34" borderId="10" xfId="49" applyFont="1" applyFill="1" applyBorder="1" applyAlignment="1" applyProtection="1">
      <alignment horizontal="center" wrapText="1"/>
      <protection/>
    </xf>
    <xf numFmtId="0" fontId="3" fillId="34" borderId="10" xfId="49" applyFont="1" applyFill="1" applyBorder="1" applyAlignment="1" applyProtection="1">
      <alignment horizontal="right" wrapText="1"/>
      <protection/>
    </xf>
    <xf numFmtId="0" fontId="2" fillId="33" borderId="10" xfId="0" applyFont="1" applyFill="1" applyBorder="1" applyAlignment="1" applyProtection="1">
      <alignment/>
      <protection/>
    </xf>
    <xf numFmtId="0" fontId="2" fillId="34" borderId="10" xfId="0" applyFont="1" applyFill="1" applyBorder="1" applyAlignment="1" applyProtection="1">
      <alignment horizontal="right" vertical="center" wrapText="1"/>
      <protection/>
    </xf>
    <xf numFmtId="0" fontId="2" fillId="33" borderId="10" xfId="0" applyFont="1" applyFill="1" applyBorder="1" applyAlignment="1" applyProtection="1">
      <alignment horizontal="right" vertical="center" wrapText="1"/>
      <protection/>
    </xf>
    <xf numFmtId="0" fontId="3" fillId="34" borderId="10" xfId="49" applyFont="1" applyFill="1" applyBorder="1" applyAlignment="1" applyProtection="1">
      <alignment horizontal="right" vertical="center" wrapText="1"/>
      <protection/>
    </xf>
    <xf numFmtId="164" fontId="2" fillId="32" borderId="10" xfId="0" applyNumberFormat="1" applyFont="1" applyFill="1" applyBorder="1" applyAlignment="1" applyProtection="1">
      <alignment/>
      <protection locked="0"/>
    </xf>
    <xf numFmtId="0" fontId="2" fillId="32" borderId="10" xfId="54" applyFont="1" applyFill="1" applyBorder="1" applyAlignment="1" applyProtection="1">
      <alignment horizontal="center" vertical="center" wrapText="1"/>
      <protection locked="0"/>
    </xf>
    <xf numFmtId="164" fontId="2" fillId="35" borderId="10" xfId="0" applyNumberFormat="1" applyFont="1" applyFill="1" applyBorder="1" applyAlignment="1" applyProtection="1">
      <alignment/>
      <protection/>
    </xf>
    <xf numFmtId="1" fontId="2" fillId="35" borderId="10" xfId="0" applyNumberFormat="1" applyFont="1" applyFill="1" applyBorder="1" applyAlignment="1" applyProtection="1">
      <alignment/>
      <protection/>
    </xf>
    <xf numFmtId="166" fontId="2" fillId="35" borderId="10" xfId="0" applyNumberFormat="1" applyFont="1" applyFill="1" applyBorder="1" applyAlignment="1" applyProtection="1">
      <alignment/>
      <protection/>
    </xf>
    <xf numFmtId="10" fontId="5" fillId="35" borderId="10" xfId="0" applyNumberFormat="1" applyFont="1" applyFill="1" applyBorder="1" applyAlignment="1" applyProtection="1">
      <alignment/>
      <protection/>
    </xf>
    <xf numFmtId="164" fontId="2" fillId="32" borderId="10" xfId="40" applyNumberFormat="1" applyFont="1" applyFill="1" applyBorder="1" applyAlignment="1" applyProtection="1">
      <alignment horizontal="center"/>
      <protection locked="0"/>
    </xf>
    <xf numFmtId="0" fontId="2" fillId="32" borderId="10" xfId="0" applyFont="1" applyFill="1" applyBorder="1" applyAlignment="1" applyProtection="1">
      <alignment horizontal="center" vertical="center"/>
      <protection locked="0"/>
    </xf>
    <xf numFmtId="1" fontId="2" fillId="32" borderId="10" xfId="54" applyNumberFormat="1" applyFont="1" applyFill="1" applyBorder="1" applyAlignment="1" applyProtection="1">
      <alignment horizontal="center"/>
      <protection locked="0"/>
    </xf>
    <xf numFmtId="14" fontId="2" fillId="32" borderId="10" xfId="54" applyNumberFormat="1" applyFont="1" applyFill="1" applyBorder="1" applyAlignment="1" applyProtection="1">
      <alignment horizontal="center"/>
      <protection locked="0"/>
    </xf>
    <xf numFmtId="10" fontId="5" fillId="33" borderId="10" xfId="59" applyNumberFormat="1" applyFont="1" applyFill="1" applyBorder="1" applyAlignment="1" applyProtection="1">
      <alignment/>
      <protection/>
    </xf>
    <xf numFmtId="10" fontId="5" fillId="36" borderId="10" xfId="0" applyNumberFormat="1" applyFont="1" applyFill="1" applyBorder="1" applyAlignment="1" applyProtection="1">
      <alignment/>
      <protection/>
    </xf>
    <xf numFmtId="10" fontId="2" fillId="36" borderId="10" xfId="0" applyNumberFormat="1" applyFont="1" applyFill="1" applyBorder="1" applyAlignment="1" applyProtection="1">
      <alignment/>
      <protection/>
    </xf>
    <xf numFmtId="0" fontId="24" fillId="35" borderId="0" xfId="0" applyFont="1" applyFill="1" applyAlignment="1" applyProtection="1">
      <alignment/>
      <protection/>
    </xf>
    <xf numFmtId="0" fontId="25" fillId="35" borderId="0" xfId="0" applyFont="1" applyFill="1" applyAlignment="1" applyProtection="1">
      <alignment/>
      <protection/>
    </xf>
    <xf numFmtId="0" fontId="2" fillId="35" borderId="0" xfId="0" applyFont="1" applyFill="1" applyAlignment="1" applyProtection="1">
      <alignment/>
      <protection/>
    </xf>
    <xf numFmtId="0" fontId="2" fillId="34" borderId="10" xfId="0" applyFont="1" applyFill="1" applyBorder="1" applyAlignment="1" applyProtection="1">
      <alignment/>
      <protection/>
    </xf>
    <xf numFmtId="164" fontId="2" fillId="36" borderId="10" xfId="40" applyNumberFormat="1" applyFont="1" applyFill="1" applyBorder="1" applyAlignment="1" applyProtection="1">
      <alignment horizontal="center"/>
      <protection/>
    </xf>
    <xf numFmtId="0" fontId="3" fillId="34" borderId="10" xfId="0" applyFont="1" applyFill="1" applyBorder="1" applyAlignment="1" applyProtection="1">
      <alignment horizontal="left" vertical="center"/>
      <protection/>
    </xf>
    <xf numFmtId="0" fontId="0" fillId="0" borderId="10" xfId="0" applyBorder="1" applyAlignment="1" applyProtection="1">
      <alignment/>
      <protection/>
    </xf>
    <xf numFmtId="0" fontId="4" fillId="35" borderId="10" xfId="0" applyFont="1" applyFill="1"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26" fillId="35" borderId="11" xfId="49" applyFont="1" applyFill="1" applyBorder="1" applyAlignment="1" applyProtection="1">
      <alignment horizontal="center"/>
      <protection/>
    </xf>
    <xf numFmtId="0" fontId="0" fillId="0" borderId="12" xfId="0" applyBorder="1" applyAlignment="1" applyProtection="1">
      <alignment/>
      <protection/>
    </xf>
    <xf numFmtId="0" fontId="0" fillId="0" borderId="13" xfId="0" applyBorder="1" applyAlignment="1" applyProtection="1">
      <alignment/>
      <protection/>
    </xf>
    <xf numFmtId="0" fontId="26" fillId="35" borderId="14" xfId="49" applyFont="1" applyFill="1" applyBorder="1" applyAlignment="1" applyProtection="1">
      <alignment horizontal="center"/>
      <protection/>
    </xf>
    <xf numFmtId="0" fontId="0" fillId="0" borderId="15" xfId="0" applyBorder="1" applyAlignment="1" applyProtection="1">
      <alignment/>
      <protection/>
    </xf>
    <xf numFmtId="0" fontId="0" fillId="0" borderId="16" xfId="0" applyBorder="1" applyAlignment="1" applyProtection="1">
      <alignment/>
      <protection/>
    </xf>
    <xf numFmtId="0" fontId="3" fillId="34" borderId="10" xfId="0" applyFont="1" applyFill="1" applyBorder="1" applyAlignment="1" applyProtection="1">
      <alignment horizontal="left"/>
      <protection/>
    </xf>
    <xf numFmtId="0" fontId="0" fillId="0" borderId="10" xfId="0" applyBorder="1" applyAlignment="1" applyProtection="1">
      <alignment horizontal="left"/>
      <protection/>
    </xf>
    <xf numFmtId="0" fontId="2" fillId="33" borderId="10" xfId="0" applyFont="1" applyFill="1" applyBorder="1" applyAlignment="1" applyProtection="1">
      <alignment horizontal="center"/>
      <protection/>
    </xf>
    <xf numFmtId="0" fontId="0" fillId="0" borderId="10" xfId="0" applyBorder="1" applyAlignment="1" applyProtection="1">
      <alignment horizontal="center"/>
      <protection/>
    </xf>
    <xf numFmtId="0" fontId="26" fillId="37" borderId="10" xfId="49" applyFont="1" applyFill="1" applyBorder="1" applyAlignment="1" applyProtection="1">
      <alignment horizontal="center"/>
      <protection/>
    </xf>
    <xf numFmtId="0" fontId="4" fillId="0" borderId="10" xfId="0" applyNumberFormat="1" applyFont="1" applyFill="1" applyBorder="1" applyAlignment="1" applyProtection="1">
      <alignment horizontal="left" wrapText="1"/>
      <protection/>
    </xf>
    <xf numFmtId="0" fontId="0" fillId="0" borderId="10" xfId="0" applyBorder="1" applyAlignment="1" applyProtection="1">
      <alignment horizontal="left" wrapText="1"/>
      <protection/>
    </xf>
    <xf numFmtId="0" fontId="5" fillId="33" borderId="17" xfId="49" applyFont="1" applyFill="1" applyBorder="1" applyAlignment="1" applyProtection="1">
      <alignment horizontal="right" wrapText="1"/>
      <protection/>
    </xf>
    <xf numFmtId="0" fontId="5" fillId="33" borderId="18" xfId="49" applyFont="1" applyFill="1" applyBorder="1" applyAlignment="1" applyProtection="1">
      <alignment horizontal="right" wrapText="1"/>
      <protection/>
    </xf>
    <xf numFmtId="0" fontId="5" fillId="33" borderId="19" xfId="49" applyFont="1" applyFill="1" applyBorder="1" applyAlignment="1" applyProtection="1">
      <alignment horizontal="right" wrapText="1"/>
      <protection/>
    </xf>
    <xf numFmtId="0" fontId="39" fillId="32" borderId="7" xfId="57" applyFont="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theme="5" tint="0.5999600291252136"/>
        </patternFill>
      </fill>
    </dxf>
    <dxf>
      <fill>
        <patternFill>
          <bgColor theme="5"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3"/>
  <sheetViews>
    <sheetView tabSelected="1" view="pageLayout" showRuler="0" zoomScaleSheetLayoutView="110" workbookViewId="0" topLeftCell="A1">
      <selection activeCell="F8" sqref="F8"/>
    </sheetView>
  </sheetViews>
  <sheetFormatPr defaultColWidth="9.140625" defaultRowHeight="15"/>
  <cols>
    <col min="1" max="1" width="16.28125" style="25" bestFit="1" customWidth="1"/>
    <col min="2" max="2" width="16.140625" style="25" customWidth="1"/>
    <col min="3" max="3" width="16.8515625" style="25" customWidth="1"/>
    <col min="4" max="4" width="18.57421875" style="25" customWidth="1"/>
    <col min="5" max="6" width="15.00390625" style="25" customWidth="1"/>
    <col min="7" max="7" width="15.8515625" style="25" customWidth="1"/>
    <col min="8" max="16384" width="9.140625" style="25" customWidth="1"/>
  </cols>
  <sheetData>
    <row r="1" ht="2.25" customHeight="1">
      <c r="A1" s="24" t="s">
        <v>25</v>
      </c>
    </row>
    <row r="2" spans="1:7" ht="19.5">
      <c r="A2" s="33" t="s">
        <v>26</v>
      </c>
      <c r="B2" s="34"/>
      <c r="C2" s="34"/>
      <c r="D2" s="34"/>
      <c r="E2" s="34"/>
      <c r="F2" s="34"/>
      <c r="G2" s="35"/>
    </row>
    <row r="3" spans="1:7" ht="19.5">
      <c r="A3" s="36" t="s">
        <v>20</v>
      </c>
      <c r="B3" s="37"/>
      <c r="C3" s="37"/>
      <c r="D3" s="37"/>
      <c r="E3" s="37"/>
      <c r="F3" s="37"/>
      <c r="G3" s="38"/>
    </row>
    <row r="4" spans="1:10" s="26" customFormat="1" ht="14.25">
      <c r="A4" s="39" t="s">
        <v>21</v>
      </c>
      <c r="B4" s="40"/>
      <c r="C4" s="40"/>
      <c r="D4" s="40"/>
      <c r="E4" s="40"/>
      <c r="F4" s="40"/>
      <c r="G4" s="40"/>
      <c r="H4" s="25"/>
      <c r="I4" s="25"/>
      <c r="J4" s="25"/>
    </row>
    <row r="5" spans="1:10" s="26" customFormat="1" ht="45.75" customHeight="1">
      <c r="A5" s="44" t="s">
        <v>33</v>
      </c>
      <c r="B5" s="45"/>
      <c r="C5" s="45"/>
      <c r="D5" s="45"/>
      <c r="E5" s="45"/>
      <c r="F5" s="45"/>
      <c r="G5" s="45"/>
      <c r="H5" s="25"/>
      <c r="I5" s="25"/>
      <c r="J5" s="25"/>
    </row>
    <row r="6" spans="1:10" s="26" customFormat="1" ht="20.25" customHeight="1">
      <c r="A6" s="10" t="s">
        <v>27</v>
      </c>
      <c r="B6" s="18"/>
      <c r="C6" s="41"/>
      <c r="D6" s="42"/>
      <c r="E6" s="42"/>
      <c r="F6" s="42"/>
      <c r="G6" s="42"/>
      <c r="H6" s="25"/>
      <c r="I6" s="25"/>
      <c r="J6" s="25"/>
    </row>
    <row r="7" spans="1:7" ht="19.5">
      <c r="A7" s="43" t="s">
        <v>24</v>
      </c>
      <c r="B7" s="30"/>
      <c r="C7" s="30"/>
      <c r="D7" s="30"/>
      <c r="E7" s="30"/>
      <c r="F7" s="30"/>
      <c r="G7" s="30"/>
    </row>
    <row r="8" spans="1:10" s="26" customFormat="1" ht="27">
      <c r="A8" s="6" t="s">
        <v>11</v>
      </c>
      <c r="B8" s="19"/>
      <c r="C8" s="6" t="s">
        <v>12</v>
      </c>
      <c r="D8" s="20"/>
      <c r="E8" s="6" t="s">
        <v>13</v>
      </c>
      <c r="F8" s="49" t="s">
        <v>37</v>
      </c>
      <c r="G8" s="27"/>
      <c r="H8" s="25"/>
      <c r="I8" s="25"/>
      <c r="J8" s="25"/>
    </row>
    <row r="9" spans="1:10" s="26" customFormat="1" ht="27">
      <c r="A9" s="7"/>
      <c r="B9" s="5" t="s">
        <v>9</v>
      </c>
      <c r="C9" s="5" t="s">
        <v>6</v>
      </c>
      <c r="D9" s="5" t="s">
        <v>7</v>
      </c>
      <c r="E9" s="5" t="s">
        <v>2</v>
      </c>
      <c r="F9" s="5" t="s">
        <v>3</v>
      </c>
      <c r="G9" s="5" t="s">
        <v>0</v>
      </c>
      <c r="I9" s="25"/>
      <c r="J9" s="25"/>
    </row>
    <row r="10" spans="1:10" s="26" customFormat="1" ht="14.25">
      <c r="A10" s="6" t="s">
        <v>14</v>
      </c>
      <c r="B10" s="11"/>
      <c r="C10" s="11"/>
      <c r="D10" s="11"/>
      <c r="E10" s="11"/>
      <c r="F10" s="11"/>
      <c r="G10" s="4">
        <f>SUM(B10:F10)</f>
        <v>0</v>
      </c>
      <c r="I10" s="25"/>
      <c r="J10" s="25"/>
    </row>
    <row r="11" spans="1:10" s="26" customFormat="1" ht="14.25">
      <c r="A11" s="6" t="s">
        <v>1</v>
      </c>
      <c r="B11" s="11"/>
      <c r="C11" s="11"/>
      <c r="D11" s="11"/>
      <c r="E11" s="11"/>
      <c r="F11" s="11"/>
      <c r="G11" s="4">
        <f>SUM(B11:F11)</f>
        <v>0</v>
      </c>
      <c r="I11" s="25"/>
      <c r="J11" s="25"/>
    </row>
    <row r="12" spans="1:10" s="26" customFormat="1" ht="14.25">
      <c r="A12" s="2" t="s">
        <v>10</v>
      </c>
      <c r="B12" s="16">
        <f>_xlfn.IFERROR(B11/$G$11,0)</f>
        <v>0</v>
      </c>
      <c r="C12" s="3">
        <f>_xlfn.IFERROR(C11/G11,0)</f>
        <v>0</v>
      </c>
      <c r="D12" s="3">
        <f>_xlfn.IFERROR(D11/G11,0)</f>
        <v>0</v>
      </c>
      <c r="E12" s="16">
        <f>_xlfn.IFERROR(E11/(C11+D11+E11),0)</f>
        <v>0</v>
      </c>
      <c r="F12" s="3">
        <f>_xlfn.IFERROR(F11/G11,0)</f>
        <v>0</v>
      </c>
      <c r="G12" s="3">
        <f>_xlfn.IFERROR(G11/G10,0)</f>
        <v>0</v>
      </c>
      <c r="I12" s="25"/>
      <c r="J12" s="25"/>
    </row>
    <row r="13" spans="1:10" s="26" customFormat="1" ht="27">
      <c r="A13" s="2" t="s">
        <v>8</v>
      </c>
      <c r="B13" s="4">
        <f aca="true" t="shared" si="0" ref="B13:G13">B10-B11</f>
        <v>0</v>
      </c>
      <c r="C13" s="4">
        <f t="shared" si="0"/>
        <v>0</v>
      </c>
      <c r="D13" s="4">
        <f t="shared" si="0"/>
        <v>0</v>
      </c>
      <c r="E13" s="4">
        <f t="shared" si="0"/>
        <v>0</v>
      </c>
      <c r="F13" s="4">
        <f t="shared" si="0"/>
        <v>0</v>
      </c>
      <c r="G13" s="4">
        <f t="shared" si="0"/>
        <v>0</v>
      </c>
      <c r="I13" s="25"/>
      <c r="J13" s="25"/>
    </row>
    <row r="14" spans="1:10" s="26" customFormat="1" ht="14.25">
      <c r="A14" s="1" t="s">
        <v>23</v>
      </c>
      <c r="B14" s="28"/>
      <c r="C14" s="28"/>
      <c r="D14" s="17"/>
      <c r="E14" s="28"/>
      <c r="F14" s="28"/>
      <c r="G14" s="4">
        <f>SUM(D14)</f>
        <v>0</v>
      </c>
      <c r="I14" s="25"/>
      <c r="J14" s="25"/>
    </row>
    <row r="15" spans="1:10" s="26" customFormat="1" ht="39.75">
      <c r="A15" s="2" t="s">
        <v>32</v>
      </c>
      <c r="B15" s="22"/>
      <c r="C15" s="23"/>
      <c r="D15" s="3">
        <f>_xlfn.IFERROR((D14+D11)/($G$14+$G$11),0)</f>
        <v>0</v>
      </c>
      <c r="E15" s="22"/>
      <c r="F15" s="23"/>
      <c r="G15" s="3">
        <f>_xlfn.IFERROR((G14+G11)/G10,0)</f>
        <v>0</v>
      </c>
      <c r="I15" s="25"/>
      <c r="J15" s="25"/>
    </row>
    <row r="16" spans="1:10" s="26" customFormat="1" ht="39.75">
      <c r="A16" s="2" t="s">
        <v>34</v>
      </c>
      <c r="B16" s="4">
        <f>B13</f>
        <v>0</v>
      </c>
      <c r="C16" s="4">
        <f>C13</f>
        <v>0</v>
      </c>
      <c r="D16" s="4">
        <f>D13-D14</f>
        <v>0</v>
      </c>
      <c r="E16" s="4">
        <f>E13</f>
        <v>0</v>
      </c>
      <c r="F16" s="4">
        <f>F13</f>
        <v>0</v>
      </c>
      <c r="G16" s="4">
        <f>G13-G14</f>
        <v>0</v>
      </c>
      <c r="I16" s="25"/>
      <c r="J16" s="25"/>
    </row>
    <row r="17" spans="1:10" s="26" customFormat="1" ht="14.25">
      <c r="A17" s="46" t="s">
        <v>35</v>
      </c>
      <c r="B17" s="47"/>
      <c r="C17" s="47"/>
      <c r="D17" s="47"/>
      <c r="E17" s="47"/>
      <c r="F17" s="48"/>
      <c r="G17" s="21">
        <f>_xlfn.IFERROR((G11+G14)/G10,0)</f>
        <v>0</v>
      </c>
      <c r="I17" s="25"/>
      <c r="J17" s="25"/>
    </row>
    <row r="18" spans="1:7" ht="25.5" customHeight="1">
      <c r="A18" s="43" t="s">
        <v>19</v>
      </c>
      <c r="B18" s="30"/>
      <c r="C18" s="30"/>
      <c r="D18" s="30"/>
      <c r="E18" s="30"/>
      <c r="F18" s="30"/>
      <c r="G18" s="30"/>
    </row>
    <row r="19" spans="1:10" s="26" customFormat="1" ht="52.5">
      <c r="A19" s="8" t="s">
        <v>15</v>
      </c>
      <c r="B19" s="12"/>
      <c r="C19" s="8" t="s">
        <v>31</v>
      </c>
      <c r="D19" s="12"/>
      <c r="E19" s="8" t="s">
        <v>16</v>
      </c>
      <c r="F19" s="12"/>
      <c r="G19" s="27"/>
      <c r="H19" s="25"/>
      <c r="I19" s="25"/>
      <c r="J19" s="25"/>
    </row>
    <row r="20" spans="1:10" s="26" customFormat="1" ht="66">
      <c r="A20" s="8" t="s">
        <v>29</v>
      </c>
      <c r="B20" s="9" t="s">
        <v>30</v>
      </c>
      <c r="C20" s="8" t="s">
        <v>36</v>
      </c>
      <c r="D20" s="9" t="s">
        <v>17</v>
      </c>
      <c r="E20" s="8" t="s">
        <v>4</v>
      </c>
      <c r="F20" s="9" t="s">
        <v>5</v>
      </c>
      <c r="G20" s="8" t="s">
        <v>18</v>
      </c>
      <c r="H20" s="25"/>
      <c r="I20" s="25"/>
      <c r="J20" s="25"/>
    </row>
    <row r="21" spans="1:10" s="26" customFormat="1" ht="14.25">
      <c r="A21" s="13">
        <f>SUM(C11:E11)+SUM(C14:E14)</f>
        <v>0</v>
      </c>
      <c r="B21" s="13">
        <f>SUM(C10:E10)-A21</f>
        <v>0</v>
      </c>
      <c r="C21" s="11"/>
      <c r="D21" s="14">
        <f>_xlfn.IFERROR(B21/C21,0)</f>
        <v>0</v>
      </c>
      <c r="E21" s="14">
        <f>_xlfn.IFERROR(D21/B19,0)</f>
        <v>0</v>
      </c>
      <c r="F21" s="15">
        <f>_xlfn.IFERROR(E21/5,0)</f>
        <v>0</v>
      </c>
      <c r="G21" s="15">
        <f>_xlfn.IFERROR(F21/F19,0)</f>
        <v>0</v>
      </c>
      <c r="H21" s="25"/>
      <c r="I21" s="25"/>
      <c r="J21" s="25"/>
    </row>
    <row r="22" spans="1:10" s="26" customFormat="1" ht="25.5" customHeight="1">
      <c r="A22" s="29" t="s">
        <v>22</v>
      </c>
      <c r="B22" s="30"/>
      <c r="C22" s="30"/>
      <c r="D22" s="30"/>
      <c r="E22" s="30"/>
      <c r="F22" s="30"/>
      <c r="G22" s="30"/>
      <c r="H22" s="25"/>
      <c r="I22" s="25"/>
      <c r="J22" s="25"/>
    </row>
    <row r="23" spans="1:10" s="26" customFormat="1" ht="67.5" customHeight="1">
      <c r="A23" s="31" t="s">
        <v>28</v>
      </c>
      <c r="B23" s="32"/>
      <c r="C23" s="32"/>
      <c r="D23" s="32"/>
      <c r="E23" s="32"/>
      <c r="F23" s="32"/>
      <c r="G23" s="32"/>
      <c r="H23" s="25"/>
      <c r="I23" s="25"/>
      <c r="J23" s="25"/>
    </row>
  </sheetData>
  <sheetProtection/>
  <mergeCells count="10">
    <mergeCell ref="A22:G22"/>
    <mergeCell ref="A23:G23"/>
    <mergeCell ref="A2:G2"/>
    <mergeCell ref="A3:G3"/>
    <mergeCell ref="A4:G4"/>
    <mergeCell ref="C6:G6"/>
    <mergeCell ref="A7:G7"/>
    <mergeCell ref="A18:G18"/>
    <mergeCell ref="A5:G5"/>
    <mergeCell ref="A17:F17"/>
  </mergeCells>
  <conditionalFormatting sqref="B12">
    <cfRule type="expression" priority="4" dxfId="0" stopIfTrue="1">
      <formula>$B$12&gt;0.0722</formula>
    </cfRule>
  </conditionalFormatting>
  <conditionalFormatting sqref="E12">
    <cfRule type="expression" priority="3" dxfId="0" stopIfTrue="1">
      <formula>$E$12&gt;0.1329</formula>
    </cfRule>
  </conditionalFormatting>
  <dataValidations count="20">
    <dataValidation allowBlank="1" showInputMessage="1" showErrorMessage="1" prompt="This budget line item percentage is capped. See Exhibit A of your CEAP Contract for the percentage cap amount. It is the Subrecipient's responsibility to ensure that by the end of the contract term the maximum allowable percentage is not exceeded." sqref="E12 B12"/>
    <dataValidation allowBlank="1" showInputMessage="1" showErrorMessage="1" prompt="Input the obligated amount of the Utility Assistance budget.&#10;Obligated funds are already specifically designated and documented as an allowable expenditure for this budget line item, but have not yet been reported to the Department." sqref="D14"/>
    <dataValidation allowBlank="1" showInputMessage="1" showErrorMessage="1" prompt="Input the approved Household Crisis budget amount." sqref="C10"/>
    <dataValidation allowBlank="1" showInputMessage="1" showErrorMessage="1" prompt="Input the approved Utility Assistance budget amount." sqref="D10"/>
    <dataValidation allowBlank="1" showInputMessage="1" showErrorMessage="1" prompt="Input the approved Program Services budget amount." sqref="E10"/>
    <dataValidation allowBlank="1" showInputMessage="1" showErrorMessage="1" prompt="Input the expended amount of the Household Crisis budget." sqref="C11"/>
    <dataValidation allowBlank="1" showInputMessage="1" showErrorMessage="1" prompt="Input the expended amount of the Utility Assistance budget." sqref="D11"/>
    <dataValidation allowBlank="1" showInputMessage="1" showErrorMessage="1" prompt="Input the expended amount of the Program Services budget." sqref="E11"/>
    <dataValidation allowBlank="1" showInputMessage="1" showErrorMessage="1" prompt="Input the approved Travel budget amount." sqref="F10"/>
    <dataValidation allowBlank="1" showInputMessage="1" showErrorMessage="1" prompt="Input the expended amount of the Travel budget." sqref="F11"/>
    <dataValidation allowBlank="1" showInputMessage="1" showErrorMessage="1" prompt="Input the number of CEAP caseworkers, quantified as Full-Time Equivalent staff" sqref="F19"/>
    <dataValidation type="list" allowBlank="1" showInputMessage="1" showErrorMessage="1" prompt="Select accurate program year" sqref="F8">
      <formula1>"PY20, PY21, PY22"</formula1>
    </dataValidation>
    <dataValidation allowBlank="1" showInputMessage="1" showErrorMessage="1" prompt="Input the number of weeks remaining in the program year. Be sure to remove any holiday, or non-working weeks remaining in the program year." sqref="B19"/>
    <dataValidation allowBlank="1" showInputMessage="1" showErrorMessage="1" prompt="Input the cumulative, unduplicated, number of households served across both CEAP Components, with the current year's program funds" sqref="D19"/>
    <dataValidation allowBlank="1" showInputMessage="1" showErrorMessage="1" prompt="Input the approved Administration budget amount." sqref="B10"/>
    <dataValidation allowBlank="1" showInputMessage="1" showErrorMessage="1" prompt="Input the expended amount of the Administration budget." sqref="B11"/>
    <dataValidation type="list" allowBlank="1" showInputMessage="1" showErrorMessage="1" prompt="Input current program year contract term" sqref="D8">
      <formula1>"Jan 1 - Dec 31, Other"</formula1>
    </dataValidation>
    <dataValidation allowBlank="1" showInputMessage="1" showErrorMessage="1" prompt="Input current program year contract number" sqref="B8"/>
    <dataValidation allowBlank="1" showInputMessage="1" showErrorMessage="1" prompt="Use this form to help with your production planning for the CEAP program" sqref="A3"/>
    <dataValidation type="list" allowBlank="1" showInputMessage="1" showErrorMessage="1" prompt="Select the month that matches the monthly expenditure report the numbers for this tool are pulled from." sqref="B6">
      <formula1>"January, February, March, April, May, June, July, August, September, October, November, December, Closeout"</formula1>
    </dataValidation>
  </dataValidations>
  <printOptions horizontalCentered="1" verticalCentered="1"/>
  <pageMargins left="0.25" right="0.25" top="0.75" bottom="0.75" header="0.3" footer="0.3"/>
  <pageSetup fitToHeight="1" fitToWidth="1" horizontalDpi="600" verticalDpi="600" orientation="landscape" scale="79" r:id="rId1"/>
  <headerFooter>
    <oddFooter>&amp;R&amp;"-,Italic"Updated February 2020</oddFooter>
  </headerFooter>
  <ignoredErrors>
    <ignoredError sqref="A21:B2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CEAP Production Schedule</dc:title>
  <dc:subject>CEAP Production</dc:subject>
  <dc:creator>TDHCA</dc:creator>
  <cp:keywords/>
  <dc:description/>
  <cp:lastModifiedBy>Valerie Zapien</cp:lastModifiedBy>
  <cp:lastPrinted>2020-02-11T13:59:50Z</cp:lastPrinted>
  <dcterms:created xsi:type="dcterms:W3CDTF">2015-06-02T18:25:00Z</dcterms:created>
  <dcterms:modified xsi:type="dcterms:W3CDTF">2021-05-17T21:36:25Z</dcterms:modified>
  <cp:category/>
  <cp:version/>
  <cp:contentType/>
  <cp:contentStatus/>
</cp:coreProperties>
</file>